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tms\Documents\LibrariesFirst Dox\Vendor Files\Cengage Files\"/>
    </mc:Choice>
  </mc:AlternateContent>
  <bookViews>
    <workbookView xWindow="0" yWindow="0" windowWidth="23040" windowHeight="9192"/>
  </bookViews>
  <sheets>
    <sheet name="Order Form" sheetId="1" r:id="rId1"/>
    <sheet name="Sheet1" sheetId="2" r:id="rId2"/>
  </sheets>
  <externalReferences>
    <externalReference r:id="rId3"/>
  </externalReferences>
  <definedNames>
    <definedName name="_xlnm.Print_Area" localSheetId="0">'Order Form'!$A$1:$G$87</definedName>
    <definedName name="Tier">[1]Sheet1!$B$2:$B$5</definedName>
  </definedNames>
  <calcPr calcId="152511"/>
</workbook>
</file>

<file path=xl/calcChain.xml><?xml version="1.0" encoding="utf-8"?>
<calcChain xmlns="http://schemas.openxmlformats.org/spreadsheetml/2006/main">
  <c r="G13" i="1" l="1"/>
  <c r="C56" i="1" l="1"/>
  <c r="G56" i="1"/>
  <c r="J56" i="1"/>
  <c r="G47" i="1" l="1"/>
  <c r="J47" i="1"/>
  <c r="G12" i="1" l="1"/>
  <c r="J12" i="1"/>
  <c r="C12" i="1" s="1"/>
  <c r="G14" i="1"/>
  <c r="J14" i="1"/>
  <c r="C14" i="1" s="1"/>
  <c r="G15" i="1"/>
  <c r="J15" i="1"/>
  <c r="C15" i="1" s="1"/>
  <c r="G16" i="1"/>
  <c r="J16" i="1"/>
  <c r="C16" i="1" s="1"/>
  <c r="G17" i="1"/>
  <c r="J17" i="1"/>
  <c r="C17" i="1" s="1"/>
  <c r="G18" i="1"/>
  <c r="J18" i="1"/>
  <c r="C18" i="1" s="1"/>
  <c r="G19" i="1"/>
  <c r="J19" i="1"/>
  <c r="C19" i="1" s="1"/>
  <c r="G20" i="1"/>
  <c r="J20" i="1"/>
  <c r="C20" i="1" s="1"/>
  <c r="G21" i="1"/>
  <c r="J21" i="1"/>
  <c r="C21" i="1" s="1"/>
  <c r="G22" i="1"/>
  <c r="J22" i="1"/>
  <c r="C22" i="1" s="1"/>
  <c r="G23" i="1"/>
  <c r="J23" i="1"/>
  <c r="C23" i="1" s="1"/>
  <c r="G24" i="1"/>
  <c r="J24" i="1"/>
  <c r="C24" i="1" s="1"/>
  <c r="G25" i="1"/>
  <c r="J25" i="1"/>
  <c r="C25" i="1" s="1"/>
  <c r="G26" i="1"/>
  <c r="J26" i="1"/>
  <c r="C26" i="1" s="1"/>
  <c r="G27" i="1"/>
  <c r="J27" i="1"/>
  <c r="C27" i="1" s="1"/>
  <c r="G28" i="1"/>
  <c r="J28" i="1"/>
  <c r="C28" i="1" s="1"/>
  <c r="G29" i="1"/>
  <c r="J29" i="1"/>
  <c r="C29" i="1" s="1"/>
  <c r="G30" i="1"/>
  <c r="J30" i="1"/>
  <c r="C30" i="1" s="1"/>
  <c r="G31" i="1"/>
  <c r="J31" i="1"/>
  <c r="C31" i="1" s="1"/>
  <c r="G32" i="1"/>
  <c r="J32" i="1"/>
  <c r="C32" i="1" s="1"/>
  <c r="G33" i="1"/>
  <c r="J33" i="1"/>
  <c r="C33" i="1" s="1"/>
  <c r="G34" i="1"/>
  <c r="J34" i="1"/>
  <c r="C34" i="1" s="1"/>
  <c r="G35" i="1"/>
  <c r="J35" i="1"/>
  <c r="C35" i="1" s="1"/>
  <c r="G36" i="1"/>
  <c r="J36" i="1"/>
  <c r="G37" i="1"/>
  <c r="J37" i="1"/>
  <c r="G38" i="1"/>
  <c r="J38" i="1"/>
  <c r="G39" i="1"/>
  <c r="J39" i="1"/>
  <c r="C39" i="1" s="1"/>
  <c r="G40" i="1"/>
  <c r="J40" i="1"/>
  <c r="C40" i="1" s="1"/>
  <c r="G41" i="1"/>
  <c r="J41" i="1"/>
  <c r="C41" i="1" s="1"/>
  <c r="G42" i="1"/>
  <c r="J42" i="1"/>
  <c r="C42" i="1" s="1"/>
  <c r="G43" i="1"/>
  <c r="J43" i="1"/>
  <c r="C43" i="1" s="1"/>
  <c r="G44" i="1"/>
  <c r="J44" i="1"/>
  <c r="C44" i="1" s="1"/>
  <c r="G45" i="1"/>
  <c r="J45" i="1"/>
  <c r="C45" i="1" s="1"/>
  <c r="G46" i="1"/>
  <c r="J46" i="1"/>
  <c r="C46" i="1" s="1"/>
  <c r="G48" i="1"/>
  <c r="J48" i="1"/>
  <c r="C48" i="1" s="1"/>
  <c r="G49" i="1"/>
  <c r="J49" i="1"/>
  <c r="C49" i="1" s="1"/>
  <c r="G50" i="1"/>
  <c r="J50" i="1"/>
  <c r="G51" i="1"/>
  <c r="J51" i="1"/>
  <c r="G52" i="1"/>
  <c r="J52" i="1"/>
  <c r="C53" i="1"/>
  <c r="G53" i="1"/>
  <c r="J53" i="1"/>
  <c r="G54" i="1"/>
  <c r="J54" i="1"/>
  <c r="C54" i="1" s="1"/>
  <c r="G55" i="1"/>
  <c r="J55" i="1"/>
  <c r="C55" i="1" s="1"/>
  <c r="G57" i="1"/>
  <c r="J57" i="1"/>
  <c r="G58" i="1"/>
  <c r="J58" i="1"/>
  <c r="C58" i="1" s="1"/>
  <c r="G59" i="1"/>
  <c r="J59" i="1"/>
  <c r="C59" i="1" s="1"/>
  <c r="G60" i="1"/>
  <c r="J60" i="1"/>
  <c r="C60" i="1" s="1"/>
  <c r="G61" i="1"/>
  <c r="J61" i="1"/>
  <c r="C61" i="1" s="1"/>
  <c r="G62" i="1"/>
  <c r="J62" i="1"/>
  <c r="C62" i="1" s="1"/>
  <c r="G63" i="1"/>
  <c r="J63" i="1"/>
  <c r="C63" i="1" s="1"/>
  <c r="G64" i="1"/>
  <c r="J64" i="1"/>
  <c r="C64" i="1" s="1"/>
  <c r="G65" i="1"/>
  <c r="J65" i="1"/>
  <c r="C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A76" i="1"/>
  <c r="G76" i="1" l="1"/>
  <c r="G80" i="1" s="1"/>
  <c r="G81" i="1" l="1"/>
  <c r="G82" i="1" s="1"/>
  <c r="G83" i="1" l="1"/>
  <c r="G84" i="1" s="1"/>
  <c r="I84" i="1" s="1"/>
  <c r="I64" i="1" l="1"/>
  <c r="I62" i="1"/>
  <c r="I47" i="1"/>
  <c r="I42" i="1"/>
  <c r="I29" i="1"/>
  <c r="I13" i="1"/>
  <c r="I55" i="1"/>
  <c r="I39" i="1"/>
  <c r="I43" i="1"/>
  <c r="I30" i="1"/>
  <c r="I65" i="1"/>
  <c r="I56" i="1"/>
  <c r="I40" i="1"/>
  <c r="I44" i="1"/>
  <c r="I27" i="1"/>
  <c r="I61" i="1"/>
  <c r="I49" i="1"/>
  <c r="I41" i="1"/>
  <c r="I34" i="1"/>
  <c r="I20" i="1"/>
  <c r="I60" i="1"/>
  <c r="I63" i="1"/>
  <c r="I58" i="1"/>
  <c r="I59" i="1"/>
  <c r="I54" i="1"/>
  <c r="I57" i="1"/>
  <c r="I52" i="1"/>
  <c r="I53" i="1"/>
  <c r="I50" i="1"/>
  <c r="I51" i="1"/>
  <c r="I46" i="1"/>
  <c r="I48" i="1"/>
  <c r="I38" i="1"/>
  <c r="I45" i="1"/>
  <c r="I36" i="1"/>
  <c r="I37" i="1"/>
  <c r="I33" i="1"/>
  <c r="I35" i="1"/>
  <c r="I31" i="1"/>
  <c r="I32" i="1"/>
  <c r="I26" i="1"/>
  <c r="I28" i="1"/>
  <c r="I24" i="1"/>
  <c r="I25" i="1"/>
  <c r="I16" i="1"/>
  <c r="I23" i="1"/>
  <c r="G87" i="1"/>
  <c r="I22" i="1"/>
  <c r="I15" i="1"/>
  <c r="I19" i="1"/>
  <c r="I21" i="1"/>
  <c r="I17" i="1"/>
  <c r="I18" i="1"/>
  <c r="I12" i="1"/>
  <c r="I14" i="1"/>
  <c r="I76" i="1" l="1"/>
</calcChain>
</file>

<file path=xl/sharedStrings.xml><?xml version="1.0" encoding="utf-8"?>
<sst xmlns="http://schemas.openxmlformats.org/spreadsheetml/2006/main" count="157" uniqueCount="106">
  <si>
    <t xml:space="preserve"> </t>
  </si>
  <si>
    <t>Place a "1" next to desired titles</t>
  </si>
  <si>
    <t>Imprint</t>
  </si>
  <si>
    <t>Title</t>
  </si>
  <si>
    <t>ISBN</t>
  </si>
  <si>
    <t>Pub Date</t>
  </si>
  <si>
    <t>List price</t>
  </si>
  <si>
    <t>School:</t>
  </si>
  <si>
    <t>SUBTOTAL</t>
  </si>
  <si>
    <t>Enter School Name Here!</t>
  </si>
  <si>
    <t>Enter Contact Here!</t>
  </si>
  <si>
    <t>Enter Email Address Here!</t>
  </si>
  <si>
    <t>Enter Street Address Here!</t>
  </si>
  <si>
    <t>Discount %</t>
  </si>
  <si>
    <t>Your Cost*</t>
  </si>
  <si>
    <t>Select Between</t>
  </si>
  <si>
    <t xml:space="preserve">Examples:  </t>
  </si>
  <si>
    <t>Extended List Price</t>
  </si>
  <si>
    <t>TOTAL COST</t>
  </si>
  <si>
    <t>Contact</t>
  </si>
  <si>
    <t>Email address</t>
  </si>
  <si>
    <t>Street address</t>
  </si>
  <si>
    <t>City, State, zip</t>
  </si>
  <si>
    <t>Phone</t>
  </si>
  <si>
    <t>Library System</t>
  </si>
  <si>
    <t>Student Enrollment</t>
  </si>
  <si>
    <t>Enter City, State, and Zip Here!</t>
  </si>
  <si>
    <t>Enter Phone Here!</t>
  </si>
  <si>
    <t>Enter Library System Here!</t>
  </si>
  <si>
    <t>Enter Student Enrollment Here!</t>
  </si>
  <si>
    <t xml:space="preserve">Special Offer to Illinois School Libraries!  Save up to 45% off the list price.  </t>
  </si>
  <si>
    <t>Minimum purchase of $1,400 required to receive discount.                                  Discount range:  30%-45%</t>
  </si>
  <si>
    <t>Choose $2,000 in titles - your cost:  $1,400</t>
  </si>
  <si>
    <t>$2,000 AND</t>
  </si>
  <si>
    <t>$4,000 AND</t>
  </si>
  <si>
    <t>Choose $4,000 in titles - your cost:  $2,600</t>
  </si>
  <si>
    <t>Choose $6,000 in titles - your cost:  $3,600</t>
  </si>
  <si>
    <t>$6,000 AND</t>
  </si>
  <si>
    <t>Choose $8,000 in titles - your cost:  $4,400</t>
  </si>
  <si>
    <t>$8,000 AND</t>
  </si>
  <si>
    <t>Gale Research Inc</t>
  </si>
  <si>
    <t>Macmillan</t>
  </si>
  <si>
    <t>U X L</t>
  </si>
  <si>
    <t>Charles Scribner &amp; Sons</t>
  </si>
  <si>
    <t>St. James Press</t>
  </si>
  <si>
    <t>Information Plus</t>
  </si>
  <si>
    <t>Gale Encyclopedia Of Children's Health: Infancy To Adolescence 3 4v</t>
  </si>
  <si>
    <t>Gale Encyclopedia Of Psychology 3 2v</t>
  </si>
  <si>
    <t>Gale Encyclopedia Of Genetic Disorders 4 2v</t>
  </si>
  <si>
    <t>World Of Forensic Science 2 2v</t>
  </si>
  <si>
    <t>Biology 2 4v Set</t>
  </si>
  <si>
    <t>Endangered Species 3 3v</t>
  </si>
  <si>
    <t>Human Diseases And Conditions 3 4v</t>
  </si>
  <si>
    <t>Newsmakers</t>
  </si>
  <si>
    <t>UXL Encyclopedia Of Weather And Natural Disasters 2 5v</t>
  </si>
  <si>
    <t>How Everyday Products are Made 4 2V</t>
  </si>
  <si>
    <t>Poetry For Students V52</t>
  </si>
  <si>
    <t>Worldmark Encyclopedia Ofthe States 8 2v</t>
  </si>
  <si>
    <t>America in the World, 1776-Present: A Supplement to the Dictionary Of American History 2V</t>
  </si>
  <si>
    <t>International Directory Of Company Histories V176</t>
  </si>
  <si>
    <t>Novels For Students 51</t>
  </si>
  <si>
    <t>Energy In Context 2v</t>
  </si>
  <si>
    <t>American Governance</t>
  </si>
  <si>
    <t>College Blue Book 43 6v Set</t>
  </si>
  <si>
    <t>Poetry For Students V51</t>
  </si>
  <si>
    <t>Encyclopedia of Islam and the Muslim World</t>
  </si>
  <si>
    <t>International Directory Of Company Histories V175</t>
  </si>
  <si>
    <t>Gender: Sources, Perspectives and Methodologies</t>
  </si>
  <si>
    <t>UXL World Eras 10v</t>
  </si>
  <si>
    <t>Scholarships Fellowships &amp; Loans 33</t>
  </si>
  <si>
    <t>International Directory Of Company Histories V174</t>
  </si>
  <si>
    <t>Short Stories For Student S V42</t>
  </si>
  <si>
    <t>International Directory Of Company Histories V173</t>
  </si>
  <si>
    <t>Information Plus Reference Series Fall 2015</t>
  </si>
  <si>
    <t>International Directory Of Company Histories V172</t>
  </si>
  <si>
    <t>Novels for Students</t>
  </si>
  <si>
    <t>International Directory Of Company Histories V171</t>
  </si>
  <si>
    <t>Worldmark Global Business And Economy Issues 2v</t>
  </si>
  <si>
    <t>Health And Wellness</t>
  </si>
  <si>
    <t>International Directory Of Company Histories V170</t>
  </si>
  <si>
    <t>UXL Money Banking &amp; Trading 3v</t>
  </si>
  <si>
    <t>Gale Encyclopedia Of Prescription Drugs</t>
  </si>
  <si>
    <t>International Directory Of Company Histories V169</t>
  </si>
  <si>
    <t>Encyclopedia Of World Biography Supplement 2 V35</t>
  </si>
  <si>
    <t>International Directory of Company Histories</t>
  </si>
  <si>
    <t>Information Plus Reference Series Spring 2015</t>
  </si>
  <si>
    <t>Poetry for Students</t>
  </si>
  <si>
    <t>Histories Of Everyday Life In Totalitarian Regimes 3v</t>
  </si>
  <si>
    <t>UXL Man-made Disasters &amp; The Science Behind Them 3v</t>
  </si>
  <si>
    <t>Short Stories For Students</t>
  </si>
  <si>
    <t>Drama for Students</t>
  </si>
  <si>
    <t>Gale Encyclopedia Of Medicine 5 8v</t>
  </si>
  <si>
    <t>UXL Civics</t>
  </si>
  <si>
    <t>Gale Encyclopedia Of Cancer 4 3v</t>
  </si>
  <si>
    <t>American Eras: Primary Sources: The Colonial Era 1600-1754</t>
  </si>
  <si>
    <t>Mathematics 2 Edition  4v</t>
  </si>
  <si>
    <t>Short Stories For Student S V41</t>
  </si>
  <si>
    <t>Novels for Students V49</t>
  </si>
  <si>
    <t>Novels for Students V50</t>
  </si>
  <si>
    <t>Poetry for Students V50</t>
  </si>
  <si>
    <t>International Directory of Company History V168</t>
  </si>
  <si>
    <t>International Directory of Company History V167</t>
  </si>
  <si>
    <t>International Directory of Company History V166</t>
  </si>
  <si>
    <t xml:space="preserve">American Eras: Primary Sources: Early American Civilizations and Exploration to 1600 </t>
  </si>
  <si>
    <t xml:space="preserve">LibrariesFirst 2015-2016 Offer.  To place your order, please fill out school information - choose titles and send to Kira Prince  (kira.prince@cengage.com) for Cook, Lake, DuPage, Will, McHenry, Winnebago, Kane, DeKalb and Grundy Counties.  All other counties in Illinois, please send to Janel Schnur (janel.schnur@cengage.com)  </t>
  </si>
  <si>
    <t>eBook Annual Hosting Fee - LibrariesFirst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</si>
</sst>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  <numFmt numFmtId="167" formatCode="_(* #,##0_);_(* \(#,##0\);_(* &quot;-&quot;??_);_(@_)"/>
  </numFmts>
  <fonts count="3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1"/>
      <name val="Calibri"/>
      <family val="2"/>
    </font>
    <font>
      <b/>
      <sz val="16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name val="Calibri"/>
      <family val="2"/>
      <scheme val="minor"/>
    </font>
    <font>
      <sz val="20"/>
      <name val="Calibri"/>
      <family val="2"/>
      <scheme val="minor"/>
    </font>
    <font>
      <b/>
      <i/>
      <sz val="20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4"/>
      <color rgb="FF6699FF"/>
      <name val="Calibri"/>
      <family val="2"/>
      <scheme val="minor"/>
    </font>
    <font>
      <sz val="1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6"/>
      <name val="Calibri"/>
      <family val="2"/>
      <scheme val="minor"/>
    </font>
    <font>
      <sz val="16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36"/>
      <color indexed="18"/>
      <name val="Calibri"/>
      <family val="2"/>
      <scheme val="minor"/>
    </font>
    <font>
      <sz val="10"/>
      <name val="Arial"/>
      <family val="2"/>
    </font>
    <font>
      <sz val="12"/>
      <color rgb="FF0000FF"/>
      <name val="Calibri"/>
      <family val="2"/>
      <scheme val="minor"/>
    </font>
    <font>
      <sz val="12"/>
      <color indexed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26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4" fontId="36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left"/>
    </xf>
    <xf numFmtId="0" fontId="5" fillId="0" borderId="0" xfId="0" applyFont="1" applyBorder="1"/>
    <xf numFmtId="0" fontId="5" fillId="0" borderId="0" xfId="0" applyFo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7" fillId="0" borderId="0" xfId="0" applyNumberFormat="1" applyFont="1" applyFill="1" applyBorder="1" applyAlignment="1" applyProtection="1"/>
    <xf numFmtId="0" fontId="8" fillId="0" borderId="0" xfId="0" applyFont="1" applyBorder="1"/>
    <xf numFmtId="0" fontId="8" fillId="0" borderId="0" xfId="0" applyFont="1"/>
    <xf numFmtId="0" fontId="4" fillId="3" borderId="2" xfId="0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left"/>
    </xf>
    <xf numFmtId="1" fontId="11" fillId="0" borderId="0" xfId="0" applyNumberFormat="1" applyFont="1" applyBorder="1" applyAlignment="1">
      <alignment horizontal="left"/>
    </xf>
    <xf numFmtId="1" fontId="11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right"/>
    </xf>
    <xf numFmtId="166" fontId="4" fillId="3" borderId="4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 wrapText="1"/>
    </xf>
    <xf numFmtId="0" fontId="17" fillId="3" borderId="5" xfId="0" applyFont="1" applyFill="1" applyBorder="1" applyAlignment="1">
      <alignment horizontal="center" vertical="center"/>
    </xf>
    <xf numFmtId="49" fontId="17" fillId="3" borderId="6" xfId="0" applyNumberFormat="1" applyFont="1" applyFill="1" applyBorder="1" applyAlignment="1">
      <alignment horizontal="center" vertical="center"/>
    </xf>
    <xf numFmtId="14" fontId="17" fillId="3" borderId="6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8" fillId="5" borderId="0" xfId="0" applyFont="1" applyFill="1"/>
    <xf numFmtId="0" fontId="11" fillId="5" borderId="0" xfId="0" applyFont="1" applyFill="1"/>
    <xf numFmtId="0" fontId="14" fillId="5" borderId="0" xfId="0" applyFont="1" applyFill="1"/>
    <xf numFmtId="8" fontId="8" fillId="5" borderId="0" xfId="0" applyNumberFormat="1" applyFont="1" applyFill="1" applyAlignment="1">
      <alignment horizontal="center"/>
    </xf>
    <xf numFmtId="0" fontId="18" fillId="5" borderId="0" xfId="0" applyFont="1" applyFill="1"/>
    <xf numFmtId="164" fontId="19" fillId="5" borderId="0" xfId="0" applyNumberFormat="1" applyFont="1" applyFill="1" applyBorder="1"/>
    <xf numFmtId="0" fontId="3" fillId="5" borderId="0" xfId="0" applyFont="1" applyFill="1" applyBorder="1"/>
    <xf numFmtId="0" fontId="20" fillId="5" borderId="0" xfId="0" applyFont="1" applyFill="1" applyBorder="1" applyAlignment="1">
      <alignment horizontal="center"/>
    </xf>
    <xf numFmtId="49" fontId="20" fillId="5" borderId="0" xfId="0" applyNumberFormat="1" applyFont="1" applyFill="1" applyBorder="1" applyAlignment="1">
      <alignment horizontal="right"/>
    </xf>
    <xf numFmtId="49" fontId="21" fillId="5" borderId="10" xfId="0" applyNumberFormat="1" applyFont="1" applyFill="1" applyBorder="1" applyAlignment="1">
      <alignment horizontal="right"/>
    </xf>
    <xf numFmtId="0" fontId="14" fillId="5" borderId="0" xfId="0" applyFont="1" applyFill="1" applyBorder="1" applyAlignment="1">
      <alignment horizontal="right"/>
    </xf>
    <xf numFmtId="6" fontId="14" fillId="5" borderId="0" xfId="0" applyNumberFormat="1" applyFont="1" applyFill="1" applyBorder="1" applyAlignment="1">
      <alignment horizontal="center"/>
    </xf>
    <xf numFmtId="0" fontId="16" fillId="5" borderId="0" xfId="0" applyFont="1" applyFill="1" applyAlignment="1">
      <alignment horizontal="center" wrapText="1"/>
    </xf>
    <xf numFmtId="1" fontId="10" fillId="6" borderId="12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 vertical="center"/>
    </xf>
    <xf numFmtId="3" fontId="19" fillId="3" borderId="12" xfId="0" applyNumberFormat="1" applyFont="1" applyFill="1" applyBorder="1" applyAlignment="1" applyProtection="1">
      <alignment horizontal="center" wrapText="1"/>
    </xf>
    <xf numFmtId="3" fontId="8" fillId="0" borderId="0" xfId="0" applyNumberFormat="1" applyFont="1" applyAlignment="1">
      <alignment horizontal="center"/>
    </xf>
    <xf numFmtId="3" fontId="8" fillId="5" borderId="0" xfId="0" applyNumberFormat="1" applyFont="1" applyFill="1"/>
    <xf numFmtId="3" fontId="16" fillId="5" borderId="9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/>
    <xf numFmtId="166" fontId="23" fillId="5" borderId="0" xfId="0" applyNumberFormat="1" applyFont="1" applyFill="1" applyBorder="1" applyAlignment="1">
      <alignment horizontal="center"/>
    </xf>
    <xf numFmtId="166" fontId="24" fillId="5" borderId="0" xfId="0" applyNumberFormat="1" applyFont="1" applyFill="1" applyBorder="1"/>
    <xf numFmtId="166" fontId="16" fillId="5" borderId="0" xfId="0" applyNumberFormat="1" applyFont="1" applyFill="1" applyBorder="1" applyAlignment="1">
      <alignment horizontal="center"/>
    </xf>
    <xf numFmtId="166" fontId="25" fillId="5" borderId="0" xfId="0" applyNumberFormat="1" applyFont="1" applyFill="1" applyBorder="1"/>
    <xf numFmtId="166" fontId="26" fillId="5" borderId="13" xfId="0" applyNumberFormat="1" applyFont="1" applyFill="1" applyBorder="1" applyAlignment="1">
      <alignment horizontal="center"/>
    </xf>
    <xf numFmtId="0" fontId="15" fillId="0" borderId="0" xfId="0" applyFont="1"/>
    <xf numFmtId="1" fontId="27" fillId="6" borderId="14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 applyProtection="1">
      <alignment horizontal="left"/>
      <protection locked="0"/>
    </xf>
    <xf numFmtId="49" fontId="28" fillId="0" borderId="15" xfId="0" applyNumberFormat="1" applyFont="1" applyFill="1" applyBorder="1" applyAlignment="1">
      <alignment horizontal="center"/>
    </xf>
    <xf numFmtId="14" fontId="28" fillId="0" borderId="15" xfId="0" applyNumberFormat="1" applyFont="1" applyFill="1" applyBorder="1" applyAlignment="1">
      <alignment horizontal="center"/>
    </xf>
    <xf numFmtId="0" fontId="28" fillId="0" borderId="0" xfId="0" applyFont="1" applyBorder="1"/>
    <xf numFmtId="0" fontId="28" fillId="0" borderId="0" xfId="0" applyFont="1"/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30" fillId="0" borderId="0" xfId="0" applyNumberFormat="1" applyFont="1" applyFill="1" applyBorder="1" applyAlignment="1" applyProtection="1"/>
    <xf numFmtId="6" fontId="14" fillId="5" borderId="0" xfId="0" applyNumberFormat="1" applyFont="1" applyFill="1" applyBorder="1" applyAlignment="1">
      <alignment horizontal="right"/>
    </xf>
    <xf numFmtId="10" fontId="28" fillId="0" borderId="0" xfId="3" applyNumberFormat="1" applyFont="1" applyBorder="1"/>
    <xf numFmtId="0" fontId="2" fillId="0" borderId="0" xfId="2" applyAlignment="1" applyProtection="1">
      <alignment vertical="center"/>
    </xf>
    <xf numFmtId="1" fontId="28" fillId="0" borderId="15" xfId="0" applyNumberFormat="1" applyFont="1" applyFill="1" applyBorder="1" applyAlignment="1">
      <alignment horizontal="center"/>
    </xf>
    <xf numFmtId="166" fontId="17" fillId="3" borderId="7" xfId="0" applyNumberFormat="1" applyFont="1" applyFill="1" applyBorder="1" applyAlignment="1">
      <alignment horizontal="right" vertical="center"/>
    </xf>
    <xf numFmtId="166" fontId="28" fillId="8" borderId="15" xfId="4" applyNumberFormat="1" applyFont="1" applyFill="1" applyBorder="1" applyAlignment="1">
      <alignment horizontal="right"/>
    </xf>
    <xf numFmtId="166" fontId="28" fillId="5" borderId="15" xfId="0" applyNumberFormat="1" applyFont="1" applyFill="1" applyBorder="1" applyAlignment="1">
      <alignment horizontal="right"/>
    </xf>
    <xf numFmtId="166" fontId="12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6" fontId="8" fillId="5" borderId="0" xfId="0" applyNumberFormat="1" applyFont="1" applyFill="1" applyAlignment="1">
      <alignment horizontal="right"/>
    </xf>
    <xf numFmtId="166" fontId="11" fillId="5" borderId="9" xfId="0" applyNumberFormat="1" applyFont="1" applyFill="1" applyBorder="1" applyAlignment="1">
      <alignment horizontal="right"/>
    </xf>
    <xf numFmtId="166" fontId="18" fillId="5" borderId="0" xfId="0" applyNumberFormat="1" applyFont="1" applyFill="1" applyAlignment="1">
      <alignment horizontal="right"/>
    </xf>
    <xf numFmtId="166" fontId="20" fillId="5" borderId="0" xfId="0" applyNumberFormat="1" applyFont="1" applyFill="1" applyBorder="1" applyAlignment="1">
      <alignment horizontal="right"/>
    </xf>
    <xf numFmtId="166" fontId="22" fillId="5" borderId="11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9" fontId="14" fillId="5" borderId="0" xfId="3" applyFont="1" applyFill="1" applyAlignment="1">
      <alignment horizontal="right"/>
    </xf>
    <xf numFmtId="0" fontId="2" fillId="0" borderId="15" xfId="2" applyNumberFormat="1" applyFill="1" applyBorder="1" applyAlignment="1" applyProtection="1">
      <protection locked="0"/>
    </xf>
    <xf numFmtId="0" fontId="29" fillId="0" borderId="15" xfId="2" applyNumberFormat="1" applyFont="1" applyFill="1" applyBorder="1" applyAlignment="1" applyProtection="1">
      <protection locked="0"/>
    </xf>
    <xf numFmtId="44" fontId="28" fillId="0" borderId="15" xfId="0" applyNumberFormat="1" applyFont="1" applyFill="1" applyBorder="1" applyAlignment="1" applyProtection="1">
      <alignment horizontal="left"/>
      <protection locked="0"/>
    </xf>
    <xf numFmtId="44" fontId="28" fillId="8" borderId="15" xfId="4" applyNumberFormat="1" applyFont="1" applyFill="1" applyBorder="1" applyAlignment="1">
      <alignment horizontal="right"/>
    </xf>
    <xf numFmtId="14" fontId="28" fillId="0" borderId="15" xfId="0" applyNumberFormat="1" applyFont="1" applyFill="1" applyBorder="1" applyAlignment="1" applyProtection="1">
      <alignment horizontal="left"/>
      <protection locked="0"/>
    </xf>
    <xf numFmtId="1" fontId="28" fillId="0" borderId="15" xfId="0" applyNumberFormat="1" applyFont="1" applyFill="1" applyBorder="1" applyAlignment="1" applyProtection="1">
      <alignment horizontal="left"/>
      <protection locked="0"/>
    </xf>
    <xf numFmtId="0" fontId="37" fillId="0" borderId="15" xfId="0" applyNumberFormat="1" applyFont="1" applyFill="1" applyBorder="1" applyAlignment="1" applyProtection="1">
      <alignment horizontal="left"/>
      <protection locked="0"/>
    </xf>
    <xf numFmtId="44" fontId="28" fillId="0" borderId="15" xfId="4" applyFont="1" applyFill="1" applyBorder="1" applyAlignment="1" applyProtection="1">
      <alignment horizontal="left"/>
      <protection locked="0"/>
    </xf>
    <xf numFmtId="44" fontId="28" fillId="0" borderId="15" xfId="4" applyFont="1" applyFill="1" applyBorder="1" applyAlignment="1">
      <alignment horizontal="center"/>
    </xf>
    <xf numFmtId="44" fontId="4" fillId="0" borderId="4" xfId="4" applyFont="1" applyFill="1" applyBorder="1" applyAlignment="1">
      <alignment horizontal="right" vertical="center"/>
    </xf>
    <xf numFmtId="44" fontId="13" fillId="6" borderId="12" xfId="4" applyFont="1" applyFill="1" applyBorder="1" applyAlignment="1">
      <alignment horizontal="center"/>
    </xf>
    <xf numFmtId="0" fontId="38" fillId="0" borderId="15" xfId="2" applyNumberFormat="1" applyFont="1" applyFill="1" applyBorder="1" applyAlignment="1" applyProtection="1">
      <alignment horizontal="left"/>
      <protection locked="0"/>
    </xf>
    <xf numFmtId="0" fontId="38" fillId="0" borderId="0" xfId="2" applyFont="1" applyAlignment="1" applyProtection="1"/>
    <xf numFmtId="0" fontId="14" fillId="0" borderId="0" xfId="0" applyNumberFormat="1" applyFont="1" applyFill="1" applyBorder="1" applyAlignment="1" applyProtection="1"/>
    <xf numFmtId="1" fontId="28" fillId="0" borderId="0" xfId="0" applyNumberFormat="1" applyFont="1" applyBorder="1"/>
    <xf numFmtId="0" fontId="1" fillId="0" borderId="0" xfId="0" applyFont="1" applyFill="1" applyBorder="1"/>
    <xf numFmtId="167" fontId="1" fillId="0" borderId="0" xfId="1" applyNumberFormat="1" applyFont="1" applyFill="1" applyBorder="1"/>
    <xf numFmtId="165" fontId="28" fillId="0" borderId="0" xfId="3" applyNumberFormat="1" applyFont="1" applyFill="1"/>
    <xf numFmtId="0" fontId="11" fillId="5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3" fillId="7" borderId="10" xfId="0" applyFont="1" applyFill="1" applyBorder="1" applyAlignment="1">
      <alignment horizontal="center"/>
    </xf>
    <xf numFmtId="0" fontId="33" fillId="6" borderId="13" xfId="0" applyFont="1" applyFill="1" applyBorder="1" applyAlignment="1"/>
    <xf numFmtId="0" fontId="34" fillId="6" borderId="13" xfId="0" applyFont="1" applyFill="1" applyBorder="1" applyAlignment="1"/>
    <xf numFmtId="164" fontId="35" fillId="4" borderId="1" xfId="0" applyNumberFormat="1" applyFont="1" applyFill="1" applyBorder="1" applyAlignment="1">
      <alignment horizontal="center" vertical="center" wrapText="1"/>
    </xf>
    <xf numFmtId="164" fontId="35" fillId="4" borderId="0" xfId="0" applyNumberFormat="1" applyFont="1" applyFill="1" applyBorder="1" applyAlignment="1">
      <alignment horizontal="center" vertical="center" wrapText="1"/>
    </xf>
    <xf numFmtId="164" fontId="35" fillId="4" borderId="19" xfId="0" applyNumberFormat="1" applyFont="1" applyFill="1" applyBorder="1" applyAlignment="1">
      <alignment horizontal="center" vertical="center" wrapText="1"/>
    </xf>
    <xf numFmtId="164" fontId="35" fillId="4" borderId="20" xfId="0" applyNumberFormat="1" applyFont="1" applyFill="1" applyBorder="1" applyAlignment="1">
      <alignment horizontal="center" vertical="center" wrapText="1"/>
    </xf>
    <xf numFmtId="0" fontId="33" fillId="7" borderId="8" xfId="0" applyFont="1" applyFill="1" applyBorder="1" applyAlignment="1">
      <alignment horizontal="center"/>
    </xf>
    <xf numFmtId="0" fontId="34" fillId="6" borderId="21" xfId="0" applyFont="1" applyFill="1" applyBorder="1" applyAlignment="1"/>
    <xf numFmtId="0" fontId="25" fillId="6" borderId="21" xfId="0" applyFont="1" applyFill="1" applyBorder="1" applyAlignment="1"/>
    <xf numFmtId="0" fontId="33" fillId="7" borderId="21" xfId="0" applyFont="1" applyFill="1" applyBorder="1" applyAlignment="1">
      <alignment horizontal="center"/>
    </xf>
    <xf numFmtId="0" fontId="33" fillId="7" borderId="22" xfId="0" applyFont="1" applyFill="1" applyBorder="1" applyAlignment="1">
      <alignment horizontal="center"/>
    </xf>
    <xf numFmtId="0" fontId="33" fillId="7" borderId="7" xfId="0" applyFont="1" applyFill="1" applyBorder="1" applyAlignment="1">
      <alignment horizontal="center"/>
    </xf>
  </cellXfs>
  <cellStyles count="5">
    <cellStyle name="Comma" xfId="1" builtinId="3"/>
    <cellStyle name="Currency" xfId="4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746760</xdr:colOff>
      <xdr:row>0</xdr:row>
      <xdr:rowOff>0</xdr:rowOff>
    </xdr:from>
    <xdr:to>
      <xdr:col>1</xdr:col>
      <xdr:colOff>403860</xdr:colOff>
      <xdr:row>0</xdr:row>
      <xdr:rowOff>0</xdr:rowOff>
    </xdr:to>
    <xdr:pic>
      <xdr:nvPicPr>
        <xdr:cNvPr id="1034" name="Picture 1" descr="ThomsonGaleBlackL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990600</xdr:colOff>
      <xdr:row>0</xdr:row>
      <xdr:rowOff>0</xdr:rowOff>
    </xdr:from>
    <xdr:to>
      <xdr:col>2</xdr:col>
      <xdr:colOff>2415540</xdr:colOff>
      <xdr:row>0</xdr:row>
      <xdr:rowOff>0</xdr:rowOff>
    </xdr:to>
    <xdr:pic>
      <xdr:nvPicPr>
        <xdr:cNvPr id="1035" name="Picture 2" descr="ThomsonGaleBlackL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4720" y="0"/>
          <a:ext cx="14249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381000</xdr:colOff>
      <xdr:row>9</xdr:row>
      <xdr:rowOff>0</xdr:rowOff>
    </xdr:from>
    <xdr:to>
      <xdr:col>0</xdr:col>
      <xdr:colOff>807720</xdr:colOff>
      <xdr:row>9</xdr:row>
      <xdr:rowOff>464820</xdr:rowOff>
    </xdr:to>
    <xdr:sp macro="" textlink="">
      <xdr:nvSpPr>
        <xdr:cNvPr id="1036" name="AutoShape 38"/>
        <xdr:cNvSpPr>
          <a:spLocks noChangeArrowheads="1"/>
        </xdr:cNvSpPr>
      </xdr:nvSpPr>
      <xdr:spPr bwMode="auto">
        <a:xfrm>
          <a:off x="381000" y="2994660"/>
          <a:ext cx="426720" cy="403860"/>
        </a:xfrm>
        <a:prstGeom prst="downArrow">
          <a:avLst>
            <a:gd name="adj1" fmla="val 50000"/>
            <a:gd name="adj2" fmla="val 25338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novation%20expe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American Eras: Primary Sources : Civil War and Reconstruction (1860-1878)</v>
          </cell>
        </row>
        <row r="3">
          <cell r="B3" t="str">
            <v>American Eras: Primary Sources : Development of the Industrial United States (1878-1899)</v>
          </cell>
        </row>
        <row r="4">
          <cell r="B4" t="str">
            <v>American Law Yearbook</v>
          </cell>
        </row>
        <row r="5">
          <cell r="B5" t="str">
            <v>American Men &amp; Women of Science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ngage.com/search/productOverview.do?Ntt=9781414498409||446511150806341254494955847657947503&amp;N=197&amp;Ntk=APG%7C%7CP_EPI&amp;Ntx=mode+matchallpartial" TargetMode="External"/><Relationship Id="rId3" Type="http://schemas.openxmlformats.org/officeDocument/2006/relationships/hyperlink" Target="http://www.cengage.com/search/productOverview.do?Ntt=9781573023252||414971102761399041439565037648663685&amp;N=197&amp;Ntk=APG%7C%7CP_EPI&amp;Ntx=mode+matchallpartial" TargetMode="External"/><Relationship Id="rId7" Type="http://schemas.openxmlformats.org/officeDocument/2006/relationships/hyperlink" Target="http://www.cengage.com/search/productOverview.do?Ntt=9781558629097||20403177701578861253942440982968970414&amp;N=197&amp;Ntk=APG%7C%7CP_EPI&amp;Ntx=mode+matchallpartial" TargetMode="External"/><Relationship Id="rId2" Type="http://schemas.openxmlformats.org/officeDocument/2006/relationships/hyperlink" Target="http://www.cengage.com/search/productOverview.do?Ntt=9781573023238||418874705202220884214010372691568398398&amp;N=197&amp;Ntk=APG%7C%7CP_EPI&amp;Ntx=mode+matchallpartial" TargetMode="External"/><Relationship Id="rId1" Type="http://schemas.openxmlformats.org/officeDocument/2006/relationships/hyperlink" Target="http://www.cengage.com/search/showresults.do?Ntk=APG&amp;Ntt=" TargetMode="External"/><Relationship Id="rId6" Type="http://schemas.openxmlformats.org/officeDocument/2006/relationships/hyperlink" Target="http://www.cengage.com/search/productOverview.do?Ntt=9781558629202||116139729921224269001769780920836926595&amp;N=197&amp;Ntk=APG%7C%7CP_EPI&amp;Ntx=mode+matchallpartial" TargetMode="External"/><Relationship Id="rId5" Type="http://schemas.openxmlformats.org/officeDocument/2006/relationships/hyperlink" Target="http://www.cengage.com/search/productOverview.do?Ntt=9781558629103||615330842148494918415101499111678822310&amp;N=197&amp;Ntk=APG%7C%7CP_EPI&amp;Ntx=mode+matchallpartial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cengage.com/search/productOverview.do?Ntt=9781573023047||5154842324079425881344701655813767677&amp;N=197&amp;Ntk=APG%7C%7CP_EPI&amp;Ntx=mode+matchallpartia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8"/>
  <sheetViews>
    <sheetView tabSelected="1" zoomScale="80" zoomScaleNormal="80" workbookViewId="0">
      <selection activeCell="B76" sqref="B76"/>
    </sheetView>
  </sheetViews>
  <sheetFormatPr defaultColWidth="9.109375" defaultRowHeight="13.2" x14ac:dyDescent="0.25"/>
  <cols>
    <col min="1" max="1" width="26.6640625" style="17" bestFit="1" customWidth="1"/>
    <col min="2" max="2" width="25.33203125" style="18" bestFit="1" customWidth="1"/>
    <col min="3" max="3" width="94.109375" style="19" bestFit="1" customWidth="1"/>
    <col min="4" max="4" width="20" style="18" bestFit="1" customWidth="1"/>
    <col min="5" max="5" width="13" style="20" bestFit="1" customWidth="1"/>
    <col min="6" max="6" width="22.6640625" style="77" bestFit="1" customWidth="1"/>
    <col min="7" max="7" width="23.109375" style="47" bestFit="1" customWidth="1"/>
    <col min="8" max="8" width="12.88671875" style="19" customWidth="1"/>
    <col min="9" max="9" width="8.5546875" style="94" bestFit="1" customWidth="1"/>
    <col min="10" max="10" width="81.33203125" style="19" hidden="1" customWidth="1"/>
    <col min="11" max="11" width="94.109375" style="19" hidden="1" customWidth="1"/>
    <col min="12" max="12" width="9" style="19" customWidth="1"/>
    <col min="13" max="17" width="9.109375" style="19"/>
    <col min="18" max="18" width="3.109375" style="19" bestFit="1" customWidth="1"/>
    <col min="19" max="16384" width="9.109375" style="19"/>
  </cols>
  <sheetData>
    <row r="1" spans="1:18" s="2" customFormat="1" ht="64.5" customHeight="1" thickBot="1" x14ac:dyDescent="0.3">
      <c r="A1" s="98" t="s">
        <v>104</v>
      </c>
      <c r="B1" s="99"/>
      <c r="C1" s="99"/>
      <c r="D1" s="99"/>
      <c r="E1" s="99"/>
      <c r="F1" s="99"/>
      <c r="G1" s="42" t="s">
        <v>0</v>
      </c>
      <c r="H1" s="1"/>
      <c r="I1" s="1"/>
      <c r="J1" s="1"/>
      <c r="K1" s="1"/>
      <c r="L1" s="1"/>
      <c r="M1" s="1"/>
    </row>
    <row r="2" spans="1:18" s="5" customFormat="1" ht="21.75" customHeight="1" thickBot="1" x14ac:dyDescent="0.45">
      <c r="A2" s="22" t="s">
        <v>7</v>
      </c>
      <c r="B2" s="103" t="s">
        <v>9</v>
      </c>
      <c r="C2" s="104"/>
      <c r="D2" s="106" t="s">
        <v>30</v>
      </c>
      <c r="E2" s="107"/>
      <c r="F2" s="107"/>
      <c r="G2" s="107"/>
      <c r="H2" s="4"/>
      <c r="I2" s="4"/>
      <c r="J2" s="4"/>
      <c r="K2" s="4"/>
    </row>
    <row r="3" spans="1:18" s="5" customFormat="1" ht="23.25" customHeight="1" thickBot="1" x14ac:dyDescent="0.45">
      <c r="A3" s="23" t="s">
        <v>19</v>
      </c>
      <c r="B3" s="103" t="s">
        <v>10</v>
      </c>
      <c r="C3" s="105"/>
      <c r="D3" s="106"/>
      <c r="E3" s="107"/>
      <c r="F3" s="107"/>
      <c r="G3" s="107"/>
      <c r="H3" s="4"/>
      <c r="I3" s="4"/>
      <c r="J3" s="4"/>
      <c r="K3" s="4"/>
      <c r="L3" s="4"/>
      <c r="R3" s="5">
        <v>1</v>
      </c>
    </row>
    <row r="4" spans="1:18" s="5" customFormat="1" ht="24" customHeight="1" thickBot="1" x14ac:dyDescent="0.45">
      <c r="A4" s="23" t="s">
        <v>20</v>
      </c>
      <c r="B4" s="110" t="s">
        <v>11</v>
      </c>
      <c r="C4" s="111"/>
      <c r="D4" s="106"/>
      <c r="E4" s="107"/>
      <c r="F4" s="107"/>
      <c r="G4" s="107"/>
      <c r="H4" s="4"/>
      <c r="I4" s="4"/>
      <c r="J4" s="4"/>
      <c r="K4" s="4"/>
      <c r="L4" s="4"/>
    </row>
    <row r="5" spans="1:18" s="5" customFormat="1" ht="24" customHeight="1" thickBot="1" x14ac:dyDescent="0.45">
      <c r="A5" s="23" t="s">
        <v>21</v>
      </c>
      <c r="B5" s="110" t="s">
        <v>12</v>
      </c>
      <c r="C5" s="112"/>
      <c r="D5" s="106"/>
      <c r="E5" s="107"/>
      <c r="F5" s="107"/>
      <c r="G5" s="107"/>
      <c r="H5" s="4"/>
      <c r="I5" s="4"/>
      <c r="J5" s="4"/>
      <c r="K5" s="4"/>
      <c r="L5" s="4"/>
    </row>
    <row r="6" spans="1:18" s="5" customFormat="1" ht="24" customHeight="1" thickBot="1" x14ac:dyDescent="0.45">
      <c r="A6" s="23" t="s">
        <v>22</v>
      </c>
      <c r="B6" s="110" t="s">
        <v>26</v>
      </c>
      <c r="C6" s="113"/>
      <c r="D6" s="106"/>
      <c r="E6" s="107"/>
      <c r="F6" s="107"/>
      <c r="G6" s="107"/>
      <c r="H6" s="4"/>
      <c r="I6" s="4"/>
      <c r="J6" s="4"/>
      <c r="K6" s="4"/>
      <c r="L6" s="4"/>
    </row>
    <row r="7" spans="1:18" s="5" customFormat="1" ht="23.25" customHeight="1" thickBot="1" x14ac:dyDescent="0.45">
      <c r="A7" s="23" t="s">
        <v>23</v>
      </c>
      <c r="B7" s="110" t="s">
        <v>27</v>
      </c>
      <c r="C7" s="113"/>
      <c r="D7" s="106"/>
      <c r="E7" s="107"/>
      <c r="F7" s="107"/>
      <c r="G7" s="107"/>
      <c r="H7" s="4"/>
      <c r="I7" s="4"/>
      <c r="J7" s="4"/>
      <c r="K7" s="4"/>
      <c r="L7" s="4"/>
    </row>
    <row r="8" spans="1:18" s="5" customFormat="1" ht="23.25" customHeight="1" thickBot="1" x14ac:dyDescent="0.45">
      <c r="A8" s="23" t="s">
        <v>24</v>
      </c>
      <c r="B8" s="110" t="s">
        <v>28</v>
      </c>
      <c r="C8" s="113"/>
      <c r="D8" s="106"/>
      <c r="E8" s="107"/>
      <c r="F8" s="107"/>
      <c r="G8" s="107"/>
      <c r="H8" s="4"/>
      <c r="I8" s="4"/>
      <c r="J8" s="4"/>
      <c r="K8" s="4"/>
      <c r="L8" s="4"/>
    </row>
    <row r="9" spans="1:18" s="5" customFormat="1" ht="21.75" customHeight="1" thickBot="1" x14ac:dyDescent="0.45">
      <c r="A9" s="23" t="s">
        <v>25</v>
      </c>
      <c r="B9" s="114" t="s">
        <v>29</v>
      </c>
      <c r="C9" s="115"/>
      <c r="D9" s="106"/>
      <c r="E9" s="107"/>
      <c r="F9" s="107"/>
      <c r="G9" s="107"/>
      <c r="H9" s="4"/>
      <c r="I9" s="4"/>
      <c r="J9" s="4"/>
      <c r="K9" s="4"/>
      <c r="L9" s="4"/>
    </row>
    <row r="10" spans="1:18" s="5" customFormat="1" ht="32.1" customHeight="1" thickBot="1" x14ac:dyDescent="0.45">
      <c r="A10" s="3"/>
      <c r="B10" s="6"/>
      <c r="C10" s="7"/>
      <c r="D10" s="108"/>
      <c r="E10" s="109"/>
      <c r="F10" s="109"/>
      <c r="G10" s="109"/>
      <c r="H10" s="4"/>
      <c r="I10" s="4"/>
      <c r="J10" s="4"/>
      <c r="K10" s="4"/>
      <c r="L10" s="4"/>
      <c r="M10" s="4"/>
    </row>
    <row r="11" spans="1:18" s="8" customFormat="1" ht="45.75" customHeight="1" thickBot="1" x14ac:dyDescent="0.4">
      <c r="A11" s="27" t="s">
        <v>1</v>
      </c>
      <c r="B11" s="24" t="s">
        <v>2</v>
      </c>
      <c r="C11" s="24" t="s">
        <v>3</v>
      </c>
      <c r="D11" s="25" t="s">
        <v>4</v>
      </c>
      <c r="E11" s="26" t="s">
        <v>5</v>
      </c>
      <c r="F11" s="67" t="s">
        <v>6</v>
      </c>
      <c r="G11" s="43" t="s">
        <v>17</v>
      </c>
      <c r="I11" s="92"/>
    </row>
    <row r="12" spans="1:18" s="59" customFormat="1" ht="15.6" x14ac:dyDescent="0.3">
      <c r="A12" s="54"/>
      <c r="B12" s="55" t="s">
        <v>43</v>
      </c>
      <c r="C12" s="85" t="str">
        <f t="shared" ref="C12:C44" si="0">HYPERLINK(J12,K12)</f>
        <v>America in the World, 1776-Present: A Supplement to the Dictionary Of American History 2V</v>
      </c>
      <c r="D12" s="84">
        <v>9780684325057</v>
      </c>
      <c r="E12" s="83">
        <v>42412</v>
      </c>
      <c r="F12" s="81">
        <v>479.6</v>
      </c>
      <c r="G12" s="86" t="str">
        <f t="shared" ref="G12:G44" si="1">IF(A12="","",IF(A12=1,F12,0))</f>
        <v/>
      </c>
      <c r="H12" s="58"/>
      <c r="I12" s="93" t="str">
        <f t="shared" ref="I12:I20" si="2">IF(G12="","",G12*(1-$I$84))</f>
        <v/>
      </c>
      <c r="J12" s="65" t="str">
        <f t="shared" ref="J12:J44" si="3">"http://www.cengage.com/search/showresults.do?Ntk=APG&amp;Ntt=" &amp; D12 &amp; "&amp;N=197"</f>
        <v>http://www.cengage.com/search/showresults.do?Ntk=APG&amp;Ntt=9780684325057&amp;N=197</v>
      </c>
      <c r="K12" s="58" t="s">
        <v>58</v>
      </c>
      <c r="L12" s="58"/>
      <c r="M12" s="58"/>
    </row>
    <row r="13" spans="1:18" s="59" customFormat="1" ht="15.6" x14ac:dyDescent="0.3">
      <c r="A13" s="54"/>
      <c r="B13" s="55" t="s">
        <v>40</v>
      </c>
      <c r="C13" s="91" t="s">
        <v>103</v>
      </c>
      <c r="D13" s="84">
        <v>9781414498409</v>
      </c>
      <c r="E13" s="83">
        <v>42101</v>
      </c>
      <c r="F13" s="81">
        <v>210</v>
      </c>
      <c r="G13" s="86" t="str">
        <f t="shared" si="1"/>
        <v/>
      </c>
      <c r="H13" s="58"/>
      <c r="I13" s="93" t="str">
        <f t="shared" si="2"/>
        <v/>
      </c>
      <c r="J13" s="65"/>
      <c r="K13" s="58"/>
      <c r="L13" s="58"/>
      <c r="M13" s="58"/>
    </row>
    <row r="14" spans="1:18" s="61" customFormat="1" ht="15.6" x14ac:dyDescent="0.3">
      <c r="A14" s="54"/>
      <c r="B14" s="55" t="s">
        <v>40</v>
      </c>
      <c r="C14" s="85" t="str">
        <f t="shared" si="0"/>
        <v>American Eras: Primary Sources: The Colonial Era 1600-1754</v>
      </c>
      <c r="D14" s="84">
        <v>9781414498393</v>
      </c>
      <c r="E14" s="83">
        <v>42110</v>
      </c>
      <c r="F14" s="81">
        <v>210</v>
      </c>
      <c r="G14" s="86" t="str">
        <f t="shared" si="1"/>
        <v/>
      </c>
      <c r="H14" s="58"/>
      <c r="I14" s="93" t="str">
        <f t="shared" si="2"/>
        <v/>
      </c>
      <c r="J14" s="65" t="str">
        <f t="shared" si="3"/>
        <v>http://www.cengage.com/search/showresults.do?Ntk=APG&amp;Ntt=9781414498393&amp;N=197</v>
      </c>
      <c r="K14" s="58" t="s">
        <v>94</v>
      </c>
      <c r="L14" s="60"/>
      <c r="M14" s="60"/>
    </row>
    <row r="15" spans="1:18" s="59" customFormat="1" ht="15.6" x14ac:dyDescent="0.3">
      <c r="A15" s="54"/>
      <c r="B15" s="55" t="s">
        <v>41</v>
      </c>
      <c r="C15" s="85" t="str">
        <f t="shared" si="0"/>
        <v>American Governance</v>
      </c>
      <c r="D15" s="84">
        <v>9780028662558</v>
      </c>
      <c r="E15" s="83">
        <v>42398</v>
      </c>
      <c r="F15" s="81">
        <v>770</v>
      </c>
      <c r="G15" s="86" t="str">
        <f t="shared" si="1"/>
        <v/>
      </c>
      <c r="H15" s="58"/>
      <c r="I15" s="93" t="str">
        <f t="shared" si="2"/>
        <v/>
      </c>
      <c r="J15" s="65" t="str">
        <f t="shared" si="3"/>
        <v>http://www.cengage.com/search/showresults.do?Ntk=APG&amp;Ntt=9780028662558&amp;N=197</v>
      </c>
      <c r="K15" s="58" t="s">
        <v>62</v>
      </c>
      <c r="L15" s="58"/>
      <c r="M15" s="58"/>
    </row>
    <row r="16" spans="1:18" s="59" customFormat="1" ht="15.6" x14ac:dyDescent="0.3">
      <c r="A16" s="54"/>
      <c r="B16" s="55" t="s">
        <v>41</v>
      </c>
      <c r="C16" s="85" t="str">
        <f t="shared" si="0"/>
        <v>Biology 2 4v Set</v>
      </c>
      <c r="D16" s="84">
        <v>9780028663715</v>
      </c>
      <c r="E16" s="83">
        <v>42440</v>
      </c>
      <c r="F16" s="81">
        <v>797.5</v>
      </c>
      <c r="G16" s="86" t="str">
        <f t="shared" si="1"/>
        <v/>
      </c>
      <c r="H16" s="58"/>
      <c r="I16" s="93" t="str">
        <f t="shared" si="2"/>
        <v/>
      </c>
      <c r="J16" s="65" t="str">
        <f t="shared" si="3"/>
        <v>http://www.cengage.com/search/showresults.do?Ntk=APG&amp;Ntt=9780028663715&amp;N=197</v>
      </c>
      <c r="K16" s="58" t="s">
        <v>50</v>
      </c>
      <c r="L16" s="58"/>
      <c r="M16" s="58"/>
    </row>
    <row r="17" spans="1:13" s="59" customFormat="1" ht="15.6" x14ac:dyDescent="0.3">
      <c r="A17" s="54"/>
      <c r="B17" s="55" t="s">
        <v>41</v>
      </c>
      <c r="C17" s="85" t="str">
        <f t="shared" si="0"/>
        <v>College Blue Book 43 6v Set</v>
      </c>
      <c r="D17" s="84">
        <v>9780028663135</v>
      </c>
      <c r="E17" s="83">
        <v>42384</v>
      </c>
      <c r="F17" s="81">
        <v>726</v>
      </c>
      <c r="G17" s="86" t="str">
        <f t="shared" si="1"/>
        <v/>
      </c>
      <c r="H17" s="58"/>
      <c r="I17" s="93" t="str">
        <f t="shared" si="2"/>
        <v/>
      </c>
      <c r="J17" s="65" t="str">
        <f t="shared" si="3"/>
        <v>http://www.cengage.com/search/showresults.do?Ntk=APG&amp;Ntt=9780028663135&amp;N=197</v>
      </c>
      <c r="K17" s="58" t="s">
        <v>63</v>
      </c>
      <c r="L17" s="58"/>
      <c r="M17" s="58"/>
    </row>
    <row r="18" spans="1:13" s="59" customFormat="1" ht="15.6" x14ac:dyDescent="0.3">
      <c r="A18" s="54"/>
      <c r="B18" s="55" t="s">
        <v>40</v>
      </c>
      <c r="C18" s="85" t="str">
        <f t="shared" si="0"/>
        <v>Drama for Students</v>
      </c>
      <c r="D18" s="84">
        <v>9781414449449</v>
      </c>
      <c r="E18" s="83">
        <v>42132</v>
      </c>
      <c r="F18" s="81">
        <v>166.1</v>
      </c>
      <c r="G18" s="86" t="str">
        <f t="shared" si="1"/>
        <v/>
      </c>
      <c r="H18" s="58"/>
      <c r="I18" s="93" t="str">
        <f t="shared" si="2"/>
        <v/>
      </c>
      <c r="J18" s="65" t="str">
        <f t="shared" si="3"/>
        <v>http://www.cengage.com/search/showresults.do?Ntk=APG&amp;Ntt=9781414449449&amp;N=197</v>
      </c>
      <c r="K18" s="58" t="s">
        <v>90</v>
      </c>
      <c r="L18" s="58"/>
      <c r="M18" s="58"/>
    </row>
    <row r="19" spans="1:13" s="59" customFormat="1" ht="15.6" x14ac:dyDescent="0.3">
      <c r="A19" s="54"/>
      <c r="B19" s="55" t="s">
        <v>41</v>
      </c>
      <c r="C19" s="85" t="str">
        <f t="shared" si="0"/>
        <v>Encyclopedia of Islam and the Muslim World</v>
      </c>
      <c r="D19" s="84">
        <v>9780028662725</v>
      </c>
      <c r="E19" s="83">
        <v>42377</v>
      </c>
      <c r="F19" s="81">
        <v>537.9</v>
      </c>
      <c r="G19" s="86" t="str">
        <f t="shared" si="1"/>
        <v/>
      </c>
      <c r="H19" s="58"/>
      <c r="I19" s="93" t="str">
        <f t="shared" si="2"/>
        <v/>
      </c>
      <c r="J19" s="65" t="str">
        <f t="shared" si="3"/>
        <v>http://www.cengage.com/search/showresults.do?Ntk=APG&amp;Ntt=9780028662725&amp;N=197</v>
      </c>
      <c r="K19" s="58" t="s">
        <v>65</v>
      </c>
      <c r="L19" s="58"/>
      <c r="M19" s="58"/>
    </row>
    <row r="20" spans="1:13" s="59" customFormat="1" ht="15.6" x14ac:dyDescent="0.3">
      <c r="A20" s="54"/>
      <c r="B20" s="55" t="s">
        <v>40</v>
      </c>
      <c r="C20" s="85" t="str">
        <f t="shared" si="0"/>
        <v>Encyclopedia Of World Biography Supplement 2 V35</v>
      </c>
      <c r="D20" s="84">
        <v>9781573029575</v>
      </c>
      <c r="E20" s="83">
        <v>42194</v>
      </c>
      <c r="F20" s="81">
        <v>260.7</v>
      </c>
      <c r="G20" s="86" t="str">
        <f t="shared" si="1"/>
        <v/>
      </c>
      <c r="H20" s="58"/>
      <c r="I20" s="93" t="str">
        <f t="shared" si="2"/>
        <v/>
      </c>
      <c r="J20" s="65" t="str">
        <f t="shared" si="3"/>
        <v>http://www.cengage.com/search/showresults.do?Ntk=APG&amp;Ntt=9781573029575&amp;N=197</v>
      </c>
      <c r="K20" s="58" t="s">
        <v>83</v>
      </c>
      <c r="L20" s="58"/>
      <c r="M20" s="58"/>
    </row>
    <row r="21" spans="1:13" s="59" customFormat="1" ht="15.6" x14ac:dyDescent="0.3">
      <c r="A21" s="54"/>
      <c r="B21" s="55" t="s">
        <v>42</v>
      </c>
      <c r="C21" s="85" t="str">
        <f t="shared" si="0"/>
        <v>Endangered Species 3 3v</v>
      </c>
      <c r="D21" s="84">
        <v>9781410332967</v>
      </c>
      <c r="E21" s="83">
        <v>42440</v>
      </c>
      <c r="F21" s="81">
        <v>299.2</v>
      </c>
      <c r="G21" s="86" t="str">
        <f t="shared" si="1"/>
        <v/>
      </c>
      <c r="H21" s="58"/>
      <c r="I21" s="93" t="str">
        <f t="shared" ref="I21:I27" si="4">IF(G21="","",G21*(1-$I$84))</f>
        <v/>
      </c>
      <c r="J21" s="65" t="str">
        <f t="shared" si="3"/>
        <v>http://www.cengage.com/search/showresults.do?Ntk=APG&amp;Ntt=9781410332967&amp;N=197</v>
      </c>
      <c r="K21" s="58" t="s">
        <v>51</v>
      </c>
      <c r="L21" s="58"/>
      <c r="M21" s="58"/>
    </row>
    <row r="22" spans="1:13" s="59" customFormat="1" ht="15.6" x14ac:dyDescent="0.3">
      <c r="A22" s="54"/>
      <c r="B22" s="55" t="s">
        <v>40</v>
      </c>
      <c r="C22" s="85" t="str">
        <f t="shared" si="0"/>
        <v>Energy In Context 2v</v>
      </c>
      <c r="D22" s="84">
        <v>9781410317513</v>
      </c>
      <c r="E22" s="83">
        <v>42398</v>
      </c>
      <c r="F22" s="81">
        <v>378.4</v>
      </c>
      <c r="G22" s="86" t="str">
        <f t="shared" si="1"/>
        <v/>
      </c>
      <c r="H22" s="58"/>
      <c r="I22" s="93" t="str">
        <f t="shared" si="4"/>
        <v/>
      </c>
      <c r="J22" s="65" t="str">
        <f t="shared" si="3"/>
        <v>http://www.cengage.com/search/showresults.do?Ntk=APG&amp;Ntt=9781410317513&amp;N=197</v>
      </c>
      <c r="K22" s="58" t="s">
        <v>61</v>
      </c>
      <c r="L22" s="58"/>
      <c r="M22" s="58"/>
    </row>
    <row r="23" spans="1:13" s="59" customFormat="1" ht="15.6" x14ac:dyDescent="0.3">
      <c r="A23" s="54"/>
      <c r="B23" s="55" t="s">
        <v>40</v>
      </c>
      <c r="C23" s="85" t="str">
        <f t="shared" si="0"/>
        <v>Gale Encyclopedia Of Cancer 4 3v</v>
      </c>
      <c r="D23" s="84">
        <v>9781410317445</v>
      </c>
      <c r="E23" s="83">
        <v>42114</v>
      </c>
      <c r="F23" s="81">
        <v>578.6</v>
      </c>
      <c r="G23" s="86" t="str">
        <f t="shared" si="1"/>
        <v/>
      </c>
      <c r="H23" s="58"/>
      <c r="I23" s="93" t="str">
        <f t="shared" si="4"/>
        <v/>
      </c>
      <c r="J23" s="65" t="str">
        <f t="shared" si="3"/>
        <v>http://www.cengage.com/search/showresults.do?Ntk=APG&amp;Ntt=9781410317445&amp;N=197</v>
      </c>
      <c r="K23" s="58" t="s">
        <v>93</v>
      </c>
      <c r="L23" s="58"/>
      <c r="M23" s="58"/>
    </row>
    <row r="24" spans="1:13" s="59" customFormat="1" ht="15.6" x14ac:dyDescent="0.3">
      <c r="A24" s="54"/>
      <c r="B24" s="55" t="s">
        <v>40</v>
      </c>
      <c r="C24" s="85" t="str">
        <f t="shared" si="0"/>
        <v>Gale Encyclopedia Of Children's Health: Infancy To Adolescence 3 4v</v>
      </c>
      <c r="D24" s="84">
        <v>9781410332745</v>
      </c>
      <c r="E24" s="83">
        <v>42447</v>
      </c>
      <c r="F24" s="81">
        <v>995.5</v>
      </c>
      <c r="G24" s="86" t="str">
        <f t="shared" si="1"/>
        <v/>
      </c>
      <c r="H24" s="64"/>
      <c r="I24" s="93" t="str">
        <f t="shared" si="4"/>
        <v/>
      </c>
      <c r="J24" s="65" t="str">
        <f t="shared" si="3"/>
        <v>http://www.cengage.com/search/showresults.do?Ntk=APG&amp;Ntt=9781410332745&amp;N=197</v>
      </c>
      <c r="K24" s="58" t="s">
        <v>46</v>
      </c>
      <c r="L24" s="58"/>
      <c r="M24" s="58"/>
    </row>
    <row r="25" spans="1:13" s="59" customFormat="1" ht="15.6" x14ac:dyDescent="0.3">
      <c r="A25" s="54"/>
      <c r="B25" s="55" t="s">
        <v>40</v>
      </c>
      <c r="C25" s="85" t="str">
        <f t="shared" si="0"/>
        <v>Gale Encyclopedia Of Genetic Disorders 4 2v</v>
      </c>
      <c r="D25" s="84">
        <v>9781410332806</v>
      </c>
      <c r="E25" s="83">
        <v>42440</v>
      </c>
      <c r="F25" s="81">
        <v>621.5</v>
      </c>
      <c r="G25" s="86" t="str">
        <f t="shared" si="1"/>
        <v/>
      </c>
      <c r="H25" s="58"/>
      <c r="I25" s="93" t="str">
        <f t="shared" si="4"/>
        <v/>
      </c>
      <c r="J25" s="65" t="str">
        <f t="shared" si="3"/>
        <v>http://www.cengage.com/search/showresults.do?Ntk=APG&amp;Ntt=9781410332806&amp;N=197</v>
      </c>
      <c r="K25" s="58" t="s">
        <v>48</v>
      </c>
      <c r="L25" s="58"/>
      <c r="M25" s="58"/>
    </row>
    <row r="26" spans="1:13" s="59" customFormat="1" ht="15.6" x14ac:dyDescent="0.3">
      <c r="A26" s="54"/>
      <c r="B26" s="55" t="s">
        <v>40</v>
      </c>
      <c r="C26" s="85" t="str">
        <f t="shared" si="0"/>
        <v>Gale Encyclopedia Of Medicine 5 8v</v>
      </c>
      <c r="D26" s="84">
        <v>9781410317391</v>
      </c>
      <c r="E26" s="83">
        <v>42130</v>
      </c>
      <c r="F26" s="81">
        <v>1320</v>
      </c>
      <c r="G26" s="86" t="str">
        <f t="shared" si="1"/>
        <v/>
      </c>
      <c r="H26" s="58"/>
      <c r="I26" s="93" t="str">
        <f t="shared" si="4"/>
        <v/>
      </c>
      <c r="J26" s="65" t="str">
        <f t="shared" si="3"/>
        <v>http://www.cengage.com/search/showresults.do?Ntk=APG&amp;Ntt=9781410317391&amp;N=197</v>
      </c>
      <c r="K26" s="58" t="s">
        <v>91</v>
      </c>
      <c r="L26" s="58"/>
      <c r="M26" s="58"/>
    </row>
    <row r="27" spans="1:13" s="59" customFormat="1" ht="15.6" x14ac:dyDescent="0.3">
      <c r="A27" s="54"/>
      <c r="B27" s="55" t="s">
        <v>40</v>
      </c>
      <c r="C27" s="85" t="str">
        <f t="shared" si="0"/>
        <v>Gale Encyclopedia Of Prescription Drugs</v>
      </c>
      <c r="D27" s="84">
        <v>9781573027458</v>
      </c>
      <c r="E27" s="83">
        <v>42207</v>
      </c>
      <c r="F27" s="81">
        <v>548.9</v>
      </c>
      <c r="G27" s="86" t="str">
        <f t="shared" si="1"/>
        <v/>
      </c>
      <c r="H27" s="58"/>
      <c r="I27" s="93" t="str">
        <f t="shared" si="4"/>
        <v/>
      </c>
      <c r="J27" s="65" t="str">
        <f t="shared" si="3"/>
        <v>http://www.cengage.com/search/showresults.do?Ntk=APG&amp;Ntt=9781573027458&amp;N=197</v>
      </c>
      <c r="K27" s="58" t="s">
        <v>81</v>
      </c>
      <c r="L27" s="58"/>
      <c r="M27" s="58"/>
    </row>
    <row r="28" spans="1:13" s="59" customFormat="1" ht="15.6" x14ac:dyDescent="0.3">
      <c r="A28" s="54"/>
      <c r="B28" s="55" t="s">
        <v>40</v>
      </c>
      <c r="C28" s="85" t="str">
        <f t="shared" si="0"/>
        <v>Gale Encyclopedia Of Psychology 3 2v</v>
      </c>
      <c r="D28" s="84">
        <v>9781410317810</v>
      </c>
      <c r="E28" s="83">
        <v>42440</v>
      </c>
      <c r="F28" s="81">
        <v>385</v>
      </c>
      <c r="G28" s="86" t="str">
        <f t="shared" si="1"/>
        <v/>
      </c>
      <c r="H28" s="60"/>
      <c r="I28" s="93" t="str">
        <f>IF(G28="","",G28*(1-$I$84))</f>
        <v/>
      </c>
      <c r="J28" s="65" t="str">
        <f t="shared" si="3"/>
        <v>http://www.cengage.com/search/showresults.do?Ntk=APG&amp;Ntt=9781410317810&amp;N=197</v>
      </c>
      <c r="K28" s="58" t="s">
        <v>47</v>
      </c>
      <c r="L28" s="58"/>
      <c r="M28" s="58"/>
    </row>
    <row r="29" spans="1:13" s="59" customFormat="1" ht="15.6" x14ac:dyDescent="0.3">
      <c r="A29" s="54"/>
      <c r="B29" s="55" t="s">
        <v>41</v>
      </c>
      <c r="C29" s="85" t="str">
        <f t="shared" si="0"/>
        <v>Gender: Sources, Perspectives and Methodologies</v>
      </c>
      <c r="D29" s="84">
        <v>9780028662824</v>
      </c>
      <c r="E29" s="83">
        <v>42360</v>
      </c>
      <c r="F29" s="81">
        <v>196.9</v>
      </c>
      <c r="G29" s="86" t="str">
        <f t="shared" si="1"/>
        <v/>
      </c>
      <c r="H29" s="58"/>
      <c r="I29" s="93" t="str">
        <f t="shared" ref="I29:I30" si="5">IF(G29="","",G29*(1-$I$84))</f>
        <v/>
      </c>
      <c r="J29" s="65" t="str">
        <f t="shared" si="3"/>
        <v>http://www.cengage.com/search/showresults.do?Ntk=APG&amp;Ntt=9780028662824&amp;N=197</v>
      </c>
      <c r="K29" s="58" t="s">
        <v>67</v>
      </c>
      <c r="L29" s="58"/>
      <c r="M29" s="58"/>
    </row>
    <row r="30" spans="1:13" s="59" customFormat="1" ht="15.6" x14ac:dyDescent="0.3">
      <c r="A30" s="54"/>
      <c r="B30" s="55" t="s">
        <v>40</v>
      </c>
      <c r="C30" s="85" t="str">
        <f t="shared" si="0"/>
        <v>Health And Wellness</v>
      </c>
      <c r="D30" s="84">
        <v>9781410317711</v>
      </c>
      <c r="E30" s="83">
        <v>42230</v>
      </c>
      <c r="F30" s="81">
        <v>165</v>
      </c>
      <c r="G30" s="86" t="str">
        <f t="shared" si="1"/>
        <v/>
      </c>
      <c r="H30" s="58"/>
      <c r="I30" s="93" t="str">
        <f t="shared" si="5"/>
        <v/>
      </c>
      <c r="J30" s="65" t="str">
        <f t="shared" si="3"/>
        <v>http://www.cengage.com/search/showresults.do?Ntk=APG&amp;Ntt=9781410317711&amp;N=197</v>
      </c>
      <c r="K30" s="58" t="s">
        <v>78</v>
      </c>
      <c r="L30" s="58"/>
      <c r="M30" s="58"/>
    </row>
    <row r="31" spans="1:13" s="59" customFormat="1" ht="15.6" x14ac:dyDescent="0.3">
      <c r="A31" s="54"/>
      <c r="B31" s="55" t="s">
        <v>44</v>
      </c>
      <c r="C31" s="85" t="str">
        <f t="shared" si="0"/>
        <v>Histories Of Everyday Life In Totalitarian Regimes 3v</v>
      </c>
      <c r="D31" s="84">
        <v>9781558629318</v>
      </c>
      <c r="E31" s="83">
        <v>42152</v>
      </c>
      <c r="F31" s="81">
        <v>605</v>
      </c>
      <c r="G31" s="86" t="str">
        <f t="shared" si="1"/>
        <v/>
      </c>
      <c r="H31" s="58"/>
      <c r="I31" s="93" t="str">
        <f t="shared" ref="I31:I38" si="6">IF(G31="","",G31*(1-$I$84))</f>
        <v/>
      </c>
      <c r="J31" s="65" t="str">
        <f t="shared" si="3"/>
        <v>http://www.cengage.com/search/showresults.do?Ntk=APG&amp;Ntt=9781558629318&amp;N=197</v>
      </c>
      <c r="K31" s="58" t="s">
        <v>87</v>
      </c>
      <c r="L31" s="58"/>
      <c r="M31" s="58"/>
    </row>
    <row r="32" spans="1:13" s="59" customFormat="1" ht="15.6" x14ac:dyDescent="0.3">
      <c r="A32" s="54"/>
      <c r="B32" s="55" t="s">
        <v>42</v>
      </c>
      <c r="C32" s="85" t="str">
        <f t="shared" si="0"/>
        <v>How Everyday Products are Made 4 2V</v>
      </c>
      <c r="D32" s="84">
        <v>9781414409863</v>
      </c>
      <c r="E32" s="83">
        <v>42426</v>
      </c>
      <c r="F32" s="81">
        <v>200.2</v>
      </c>
      <c r="G32" s="86" t="str">
        <f t="shared" si="1"/>
        <v/>
      </c>
      <c r="H32" s="58"/>
      <c r="I32" s="93" t="str">
        <f t="shared" si="6"/>
        <v/>
      </c>
      <c r="J32" s="65" t="str">
        <f t="shared" si="3"/>
        <v>http://www.cengage.com/search/showresults.do?Ntk=APG&amp;Ntt=9781414409863&amp;N=197</v>
      </c>
      <c r="K32" s="58" t="s">
        <v>55</v>
      </c>
      <c r="L32" s="58"/>
      <c r="M32" s="58"/>
    </row>
    <row r="33" spans="1:13" s="59" customFormat="1" ht="15.6" x14ac:dyDescent="0.3">
      <c r="A33" s="54"/>
      <c r="B33" s="55" t="s">
        <v>43</v>
      </c>
      <c r="C33" s="85" t="str">
        <f t="shared" si="0"/>
        <v>Human Diseases And Conditions 3 4v</v>
      </c>
      <c r="D33" s="84">
        <v>9780684325194</v>
      </c>
      <c r="E33" s="83">
        <v>42440</v>
      </c>
      <c r="F33" s="81">
        <v>620.4</v>
      </c>
      <c r="G33" s="86" t="str">
        <f t="shared" si="1"/>
        <v/>
      </c>
      <c r="H33" s="58"/>
      <c r="I33" s="93" t="str">
        <f t="shared" si="6"/>
        <v/>
      </c>
      <c r="J33" s="65" t="str">
        <f t="shared" si="3"/>
        <v>http://www.cengage.com/search/showresults.do?Ntk=APG&amp;Ntt=9780684325194&amp;N=197</v>
      </c>
      <c r="K33" s="58" t="s">
        <v>52</v>
      </c>
      <c r="L33" s="58"/>
      <c r="M33" s="58"/>
    </row>
    <row r="34" spans="1:13" s="59" customFormat="1" ht="15.6" x14ac:dyDescent="0.3">
      <c r="A34" s="54"/>
      <c r="B34" s="55" t="s">
        <v>45</v>
      </c>
      <c r="C34" s="85" t="str">
        <f t="shared" si="0"/>
        <v>Information Plus Reference Series Fall 2015</v>
      </c>
      <c r="D34" s="84">
        <v>9781573026758</v>
      </c>
      <c r="E34" s="83">
        <v>42293</v>
      </c>
      <c r="F34" s="81">
        <v>624.79999999999995</v>
      </c>
      <c r="G34" s="86" t="str">
        <f t="shared" si="1"/>
        <v/>
      </c>
      <c r="H34" s="58"/>
      <c r="I34" s="93" t="str">
        <f t="shared" si="6"/>
        <v/>
      </c>
      <c r="J34" s="65" t="str">
        <f t="shared" si="3"/>
        <v>http://www.cengage.com/search/showresults.do?Ntk=APG&amp;Ntt=9781573026758&amp;N=197</v>
      </c>
      <c r="K34" s="58" t="s">
        <v>73</v>
      </c>
      <c r="L34" s="58"/>
      <c r="M34" s="58"/>
    </row>
    <row r="35" spans="1:13" s="59" customFormat="1" ht="15.6" x14ac:dyDescent="0.3">
      <c r="A35" s="54"/>
      <c r="B35" s="55" t="s">
        <v>45</v>
      </c>
      <c r="C35" s="85" t="str">
        <f t="shared" si="0"/>
        <v>Information Plus Reference Series Spring 2015</v>
      </c>
      <c r="D35" s="84">
        <v>9781573026765</v>
      </c>
      <c r="E35" s="83">
        <v>42167</v>
      </c>
      <c r="F35" s="81">
        <v>624.79999999999995</v>
      </c>
      <c r="G35" s="86" t="str">
        <f t="shared" si="1"/>
        <v/>
      </c>
      <c r="H35" s="58"/>
      <c r="I35" s="93" t="str">
        <f t="shared" si="6"/>
        <v/>
      </c>
      <c r="J35" s="65" t="str">
        <f t="shared" si="3"/>
        <v>http://www.cengage.com/search/showresults.do?Ntk=APG&amp;Ntt=9781573026765&amp;N=197</v>
      </c>
      <c r="K35" s="58" t="s">
        <v>85</v>
      </c>
      <c r="L35" s="58"/>
      <c r="M35" s="58"/>
    </row>
    <row r="36" spans="1:13" s="59" customFormat="1" ht="15.6" x14ac:dyDescent="0.3">
      <c r="A36" s="54"/>
      <c r="B36" s="55" t="s">
        <v>44</v>
      </c>
      <c r="C36" s="90" t="s">
        <v>100</v>
      </c>
      <c r="D36" s="84">
        <v>9781558629103</v>
      </c>
      <c r="E36" s="83">
        <v>42167</v>
      </c>
      <c r="F36" s="81">
        <v>415.8</v>
      </c>
      <c r="G36" s="86" t="str">
        <f t="shared" si="1"/>
        <v/>
      </c>
      <c r="H36" s="58"/>
      <c r="I36" s="93" t="str">
        <f t="shared" si="6"/>
        <v/>
      </c>
      <c r="J36" s="65" t="str">
        <f t="shared" si="3"/>
        <v>http://www.cengage.com/search/showresults.do?Ntk=APG&amp;Ntt=9781558629103&amp;N=197</v>
      </c>
      <c r="K36" s="58" t="s">
        <v>84</v>
      </c>
      <c r="L36" s="58"/>
      <c r="M36" s="58"/>
    </row>
    <row r="37" spans="1:13" s="59" customFormat="1" ht="15.6" x14ac:dyDescent="0.3">
      <c r="A37" s="54"/>
      <c r="B37" s="55" t="s">
        <v>44</v>
      </c>
      <c r="C37" s="90" t="s">
        <v>101</v>
      </c>
      <c r="D37" s="84">
        <v>9781558629202</v>
      </c>
      <c r="E37" s="83">
        <v>42128</v>
      </c>
      <c r="F37" s="81">
        <v>415.8</v>
      </c>
      <c r="G37" s="86" t="str">
        <f t="shared" si="1"/>
        <v/>
      </c>
      <c r="H37" s="58"/>
      <c r="I37" s="93" t="str">
        <f t="shared" si="6"/>
        <v/>
      </c>
      <c r="J37" s="65" t="str">
        <f t="shared" si="3"/>
        <v>http://www.cengage.com/search/showresults.do?Ntk=APG&amp;Ntt=9781558629202&amp;N=197</v>
      </c>
      <c r="K37" s="58" t="s">
        <v>84</v>
      </c>
      <c r="L37" s="58"/>
      <c r="M37" s="58"/>
    </row>
    <row r="38" spans="1:13" s="59" customFormat="1" ht="15.6" x14ac:dyDescent="0.3">
      <c r="A38" s="54"/>
      <c r="B38" s="55" t="s">
        <v>44</v>
      </c>
      <c r="C38" s="90" t="s">
        <v>102</v>
      </c>
      <c r="D38" s="84">
        <v>9781558629097</v>
      </c>
      <c r="E38" s="83">
        <v>42097</v>
      </c>
      <c r="F38" s="81">
        <v>415.8</v>
      </c>
      <c r="G38" s="86" t="str">
        <f t="shared" si="1"/>
        <v/>
      </c>
      <c r="H38" s="58"/>
      <c r="I38" s="93" t="str">
        <f t="shared" si="6"/>
        <v/>
      </c>
      <c r="J38" s="65" t="str">
        <f t="shared" si="3"/>
        <v>http://www.cengage.com/search/showresults.do?Ntk=APG&amp;Ntt=9781558629097&amp;N=197</v>
      </c>
      <c r="K38" s="58" t="s">
        <v>84</v>
      </c>
      <c r="L38" s="58"/>
      <c r="M38" s="58"/>
    </row>
    <row r="39" spans="1:13" s="59" customFormat="1" ht="15.6" x14ac:dyDescent="0.3">
      <c r="A39" s="54"/>
      <c r="B39" s="55" t="s">
        <v>44</v>
      </c>
      <c r="C39" s="85" t="str">
        <f t="shared" si="0"/>
        <v>International Directory Of Company Histories V169</v>
      </c>
      <c r="D39" s="84">
        <v>9781558629325</v>
      </c>
      <c r="E39" s="83">
        <v>42201</v>
      </c>
      <c r="F39" s="81">
        <v>415.8</v>
      </c>
      <c r="G39" s="86" t="str">
        <f t="shared" si="1"/>
        <v/>
      </c>
      <c r="H39" s="58"/>
      <c r="I39" s="93" t="str">
        <f t="shared" ref="I39:I44" si="7">IF(G39="","",G39*(1-$I$84))</f>
        <v/>
      </c>
      <c r="J39" s="65" t="str">
        <f t="shared" si="3"/>
        <v>http://www.cengage.com/search/showresults.do?Ntk=APG&amp;Ntt=9781558629325&amp;N=197</v>
      </c>
      <c r="K39" s="58" t="s">
        <v>82</v>
      </c>
      <c r="L39" s="58"/>
      <c r="M39" s="58"/>
    </row>
    <row r="40" spans="1:13" s="59" customFormat="1" ht="15.6" x14ac:dyDescent="0.3">
      <c r="A40" s="54"/>
      <c r="B40" s="55" t="s">
        <v>44</v>
      </c>
      <c r="C40" s="85" t="str">
        <f t="shared" si="0"/>
        <v>International Directory Of Company Histories V170</v>
      </c>
      <c r="D40" s="84">
        <v>9781558629332</v>
      </c>
      <c r="E40" s="83">
        <v>42230</v>
      </c>
      <c r="F40" s="81">
        <v>415.8</v>
      </c>
      <c r="G40" s="86" t="str">
        <f t="shared" si="1"/>
        <v/>
      </c>
      <c r="H40" s="58"/>
      <c r="I40" s="93" t="str">
        <f t="shared" si="7"/>
        <v/>
      </c>
      <c r="J40" s="65" t="str">
        <f t="shared" si="3"/>
        <v>http://www.cengage.com/search/showresults.do?Ntk=APG&amp;Ntt=9781558629332&amp;N=197</v>
      </c>
      <c r="K40" s="58" t="s">
        <v>79</v>
      </c>
      <c r="L40" s="58"/>
      <c r="M40" s="58"/>
    </row>
    <row r="41" spans="1:13" s="59" customFormat="1" ht="15.6" x14ac:dyDescent="0.3">
      <c r="A41" s="54"/>
      <c r="B41" s="55" t="s">
        <v>44</v>
      </c>
      <c r="C41" s="85" t="str">
        <f t="shared" si="0"/>
        <v>International Directory Of Company Histories V171</v>
      </c>
      <c r="D41" s="84">
        <v>9781558629349</v>
      </c>
      <c r="E41" s="83">
        <v>42258</v>
      </c>
      <c r="F41" s="81">
        <v>415.8</v>
      </c>
      <c r="G41" s="86" t="str">
        <f t="shared" si="1"/>
        <v/>
      </c>
      <c r="H41" s="58"/>
      <c r="I41" s="93" t="str">
        <f t="shared" si="7"/>
        <v/>
      </c>
      <c r="J41" s="65" t="str">
        <f t="shared" si="3"/>
        <v>http://www.cengage.com/search/showresults.do?Ntk=APG&amp;Ntt=9781558629349&amp;N=197</v>
      </c>
      <c r="K41" s="58" t="s">
        <v>76</v>
      </c>
      <c r="L41" s="58"/>
      <c r="M41" s="58"/>
    </row>
    <row r="42" spans="1:13" s="59" customFormat="1" ht="15.6" x14ac:dyDescent="0.3">
      <c r="A42" s="54"/>
      <c r="B42" s="55" t="s">
        <v>44</v>
      </c>
      <c r="C42" s="85" t="str">
        <f t="shared" si="0"/>
        <v>International Directory Of Company Histories V172</v>
      </c>
      <c r="D42" s="84">
        <v>9781558629356</v>
      </c>
      <c r="E42" s="83">
        <v>42286</v>
      </c>
      <c r="F42" s="81">
        <v>415.8</v>
      </c>
      <c r="G42" s="86" t="str">
        <f t="shared" si="1"/>
        <v/>
      </c>
      <c r="H42" s="58"/>
      <c r="I42" s="93" t="str">
        <f t="shared" si="7"/>
        <v/>
      </c>
      <c r="J42" s="65" t="str">
        <f t="shared" si="3"/>
        <v>http://www.cengage.com/search/showresults.do?Ntk=APG&amp;Ntt=9781558629356&amp;N=197</v>
      </c>
      <c r="K42" s="58" t="s">
        <v>74</v>
      </c>
      <c r="L42" s="58"/>
      <c r="M42" s="58"/>
    </row>
    <row r="43" spans="1:13" s="59" customFormat="1" ht="15.6" x14ac:dyDescent="0.3">
      <c r="A43" s="54"/>
      <c r="B43" s="55" t="s">
        <v>44</v>
      </c>
      <c r="C43" s="85" t="str">
        <f t="shared" si="0"/>
        <v>International Directory Of Company Histories V173</v>
      </c>
      <c r="D43" s="84">
        <v>9781558629363</v>
      </c>
      <c r="E43" s="83">
        <v>42321</v>
      </c>
      <c r="F43" s="81">
        <v>415.8</v>
      </c>
      <c r="G43" s="86" t="str">
        <f t="shared" si="1"/>
        <v/>
      </c>
      <c r="H43" s="58"/>
      <c r="I43" s="93" t="str">
        <f t="shared" si="7"/>
        <v/>
      </c>
      <c r="J43" s="65" t="str">
        <f t="shared" si="3"/>
        <v>http://www.cengage.com/search/showresults.do?Ntk=APG&amp;Ntt=9781558629363&amp;N=197</v>
      </c>
      <c r="K43" s="58" t="s">
        <v>72</v>
      </c>
      <c r="L43" s="58"/>
      <c r="M43" s="58"/>
    </row>
    <row r="44" spans="1:13" s="59" customFormat="1" ht="15.6" x14ac:dyDescent="0.3">
      <c r="A44" s="54"/>
      <c r="B44" s="55" t="s">
        <v>44</v>
      </c>
      <c r="C44" s="85" t="str">
        <f t="shared" si="0"/>
        <v>International Directory Of Company Histories V174</v>
      </c>
      <c r="D44" s="84">
        <v>9781558629370</v>
      </c>
      <c r="E44" s="83">
        <v>42349</v>
      </c>
      <c r="F44" s="81">
        <v>415.8</v>
      </c>
      <c r="G44" s="86" t="str">
        <f t="shared" si="1"/>
        <v/>
      </c>
      <c r="H44" s="58"/>
      <c r="I44" s="93" t="str">
        <f t="shared" si="7"/>
        <v/>
      </c>
      <c r="J44" s="65" t="str">
        <f t="shared" si="3"/>
        <v>http://www.cengage.com/search/showresults.do?Ntk=APG&amp;Ntt=9781558629370&amp;N=197</v>
      </c>
      <c r="K44" s="58" t="s">
        <v>70</v>
      </c>
      <c r="L44" s="58"/>
      <c r="M44" s="58"/>
    </row>
    <row r="45" spans="1:13" s="59" customFormat="1" ht="15.6" x14ac:dyDescent="0.3">
      <c r="A45" s="54"/>
      <c r="B45" s="55" t="s">
        <v>44</v>
      </c>
      <c r="C45" s="85" t="str">
        <f t="shared" ref="C45:C65" si="8">HYPERLINK(J45,K45)</f>
        <v>International Directory Of Company Histories V175</v>
      </c>
      <c r="D45" s="84">
        <v>9781558629387</v>
      </c>
      <c r="E45" s="83">
        <v>42377</v>
      </c>
      <c r="F45" s="81">
        <v>415.8</v>
      </c>
      <c r="G45" s="86" t="str">
        <f t="shared" ref="G45:G74" si="9">IF(A45="","",IF(A45=1,F45,0))</f>
        <v/>
      </c>
      <c r="H45" s="58"/>
      <c r="I45" s="93" t="str">
        <f t="shared" ref="I45:I54" si="10">IF(G45="","",G45*(1-$I$84))</f>
        <v/>
      </c>
      <c r="J45" s="65" t="str">
        <f t="shared" ref="J45:J65" si="11">"http://www.cengage.com/search/showresults.do?Ntk=APG&amp;Ntt=" &amp; D45 &amp; "&amp;N=197"</f>
        <v>http://www.cengage.com/search/showresults.do?Ntk=APG&amp;Ntt=9781558629387&amp;N=197</v>
      </c>
      <c r="K45" s="58" t="s">
        <v>66</v>
      </c>
      <c r="L45" s="58"/>
      <c r="M45" s="58"/>
    </row>
    <row r="46" spans="1:13" s="59" customFormat="1" ht="15.6" x14ac:dyDescent="0.3">
      <c r="A46" s="54"/>
      <c r="B46" s="55" t="s">
        <v>44</v>
      </c>
      <c r="C46" s="85" t="str">
        <f t="shared" si="8"/>
        <v>International Directory Of Company Histories V176</v>
      </c>
      <c r="D46" s="84">
        <v>9781558629394</v>
      </c>
      <c r="E46" s="83">
        <v>42412</v>
      </c>
      <c r="F46" s="81">
        <v>415.8</v>
      </c>
      <c r="G46" s="86" t="str">
        <f t="shared" si="9"/>
        <v/>
      </c>
      <c r="H46" s="58"/>
      <c r="I46" s="93" t="str">
        <f t="shared" si="10"/>
        <v/>
      </c>
      <c r="J46" s="65" t="str">
        <f t="shared" si="11"/>
        <v>http://www.cengage.com/search/showresults.do?Ntk=APG&amp;Ntt=9781558629394&amp;N=197</v>
      </c>
      <c r="K46" s="58" t="s">
        <v>59</v>
      </c>
      <c r="L46" s="58"/>
      <c r="M46" s="58"/>
    </row>
    <row r="47" spans="1:13" s="59" customFormat="1" ht="15.6" x14ac:dyDescent="0.3">
      <c r="A47" s="54"/>
      <c r="B47" s="55" t="s">
        <v>40</v>
      </c>
      <c r="C47" s="85" t="s">
        <v>95</v>
      </c>
      <c r="D47" s="84">
        <v>9780028663777</v>
      </c>
      <c r="E47" s="83">
        <v>42412</v>
      </c>
      <c r="F47" s="81">
        <v>759</v>
      </c>
      <c r="G47" s="86" t="str">
        <f t="shared" si="9"/>
        <v/>
      </c>
      <c r="H47" s="58"/>
      <c r="I47" s="93" t="str">
        <f t="shared" si="10"/>
        <v/>
      </c>
      <c r="J47" s="65" t="str">
        <f t="shared" si="11"/>
        <v>http://www.cengage.com/search/showresults.do?Ntk=APG&amp;Ntt=9780028663777&amp;N=197</v>
      </c>
      <c r="K47" s="58"/>
      <c r="L47" s="58"/>
      <c r="M47" s="58"/>
    </row>
    <row r="48" spans="1:13" s="59" customFormat="1" ht="15.6" x14ac:dyDescent="0.3">
      <c r="A48" s="54"/>
      <c r="B48" s="55" t="s">
        <v>40</v>
      </c>
      <c r="C48" s="85" t="str">
        <f t="shared" si="8"/>
        <v>Newsmakers</v>
      </c>
      <c r="D48" s="84">
        <v>9781573024501</v>
      </c>
      <c r="E48" s="83">
        <v>42433</v>
      </c>
      <c r="F48" s="81">
        <v>363</v>
      </c>
      <c r="G48" s="86" t="str">
        <f t="shared" si="9"/>
        <v/>
      </c>
      <c r="H48" s="58"/>
      <c r="I48" s="93" t="str">
        <f t="shared" si="10"/>
        <v/>
      </c>
      <c r="J48" s="65" t="str">
        <f t="shared" si="11"/>
        <v>http://www.cengage.com/search/showresults.do?Ntk=APG&amp;Ntt=9781573024501&amp;N=197</v>
      </c>
      <c r="K48" s="58" t="s">
        <v>53</v>
      </c>
      <c r="L48" s="58"/>
      <c r="M48" s="58"/>
    </row>
    <row r="49" spans="1:13" s="59" customFormat="1" ht="15.6" x14ac:dyDescent="0.3">
      <c r="A49" s="54"/>
      <c r="B49" s="55" t="s">
        <v>40</v>
      </c>
      <c r="C49" s="85" t="str">
        <f t="shared" si="8"/>
        <v>Novels for Students</v>
      </c>
      <c r="D49" s="84">
        <v>9781573027168</v>
      </c>
      <c r="E49" s="83">
        <v>42279</v>
      </c>
      <c r="F49" s="81">
        <v>166.1</v>
      </c>
      <c r="G49" s="86" t="str">
        <f t="shared" si="9"/>
        <v/>
      </c>
      <c r="H49" s="58"/>
      <c r="I49" s="93" t="str">
        <f t="shared" si="10"/>
        <v/>
      </c>
      <c r="J49" s="65" t="str">
        <f t="shared" si="11"/>
        <v>http://www.cengage.com/search/showresults.do?Ntk=APG&amp;Ntt=9781573027168&amp;N=197</v>
      </c>
      <c r="K49" s="58" t="s">
        <v>75</v>
      </c>
      <c r="L49" s="58"/>
      <c r="M49" s="58"/>
    </row>
    <row r="50" spans="1:13" s="59" customFormat="1" ht="15.6" x14ac:dyDescent="0.3">
      <c r="A50" s="54"/>
      <c r="B50" s="55" t="s">
        <v>40</v>
      </c>
      <c r="C50" s="90" t="s">
        <v>97</v>
      </c>
      <c r="D50" s="84">
        <v>9781573023047</v>
      </c>
      <c r="E50" s="83">
        <v>42156</v>
      </c>
      <c r="F50" s="81">
        <v>166.1</v>
      </c>
      <c r="G50" s="86" t="str">
        <f t="shared" si="9"/>
        <v/>
      </c>
      <c r="H50" s="58"/>
      <c r="I50" s="93" t="str">
        <f t="shared" si="10"/>
        <v/>
      </c>
      <c r="J50" s="65" t="str">
        <f t="shared" si="11"/>
        <v>http://www.cengage.com/search/showresults.do?Ntk=APG&amp;Ntt=9781573023047&amp;N=197</v>
      </c>
      <c r="K50" s="58" t="s">
        <v>75</v>
      </c>
      <c r="L50" s="58"/>
      <c r="M50" s="58"/>
    </row>
    <row r="51" spans="1:13" s="59" customFormat="1" ht="15.6" x14ac:dyDescent="0.3">
      <c r="A51" s="54"/>
      <c r="B51" s="55" t="s">
        <v>40</v>
      </c>
      <c r="C51" s="85" t="s">
        <v>98</v>
      </c>
      <c r="D51" s="84">
        <v>9781410314307</v>
      </c>
      <c r="E51" s="83">
        <v>42405</v>
      </c>
      <c r="F51" s="81">
        <v>166.1</v>
      </c>
      <c r="G51" s="86" t="str">
        <f t="shared" si="9"/>
        <v/>
      </c>
      <c r="H51" s="58"/>
      <c r="I51" s="93" t="str">
        <f t="shared" si="10"/>
        <v/>
      </c>
      <c r="J51" s="65" t="str">
        <f t="shared" si="11"/>
        <v>http://www.cengage.com/search/showresults.do?Ntk=APG&amp;Ntt=9781410314307&amp;N=197</v>
      </c>
      <c r="K51" s="58" t="s">
        <v>60</v>
      </c>
      <c r="L51" s="58"/>
      <c r="M51" s="58"/>
    </row>
    <row r="52" spans="1:13" s="59" customFormat="1" ht="15.6" x14ac:dyDescent="0.3">
      <c r="A52" s="54"/>
      <c r="B52" s="55" t="s">
        <v>40</v>
      </c>
      <c r="C52" s="90" t="s">
        <v>99</v>
      </c>
      <c r="D52" s="84">
        <v>9781573023238</v>
      </c>
      <c r="E52" s="83">
        <v>42156</v>
      </c>
      <c r="F52" s="81">
        <v>166.1</v>
      </c>
      <c r="G52" s="86" t="str">
        <f t="shared" si="9"/>
        <v/>
      </c>
      <c r="H52" s="58"/>
      <c r="I52" s="93" t="str">
        <f t="shared" si="10"/>
        <v/>
      </c>
      <c r="J52" s="65" t="str">
        <f t="shared" si="11"/>
        <v>http://www.cengage.com/search/showresults.do?Ntk=APG&amp;Ntt=9781573023238&amp;N=197</v>
      </c>
      <c r="K52" s="58" t="s">
        <v>86</v>
      </c>
      <c r="L52" s="58"/>
      <c r="M52" s="58"/>
    </row>
    <row r="53" spans="1:13" s="59" customFormat="1" ht="15.6" x14ac:dyDescent="0.3">
      <c r="A53" s="54"/>
      <c r="B53" s="55" t="s">
        <v>40</v>
      </c>
      <c r="C53" s="85" t="str">
        <f t="shared" si="8"/>
        <v>Poetry For Students V51</v>
      </c>
      <c r="D53" s="84">
        <v>9781410314505</v>
      </c>
      <c r="E53" s="83">
        <v>42384</v>
      </c>
      <c r="F53" s="81">
        <v>166.1</v>
      </c>
      <c r="G53" s="86" t="str">
        <f t="shared" si="9"/>
        <v/>
      </c>
      <c r="H53" s="58"/>
      <c r="I53" s="93" t="str">
        <f t="shared" si="10"/>
        <v/>
      </c>
      <c r="J53" s="65" t="str">
        <f t="shared" si="11"/>
        <v>http://www.cengage.com/search/showresults.do?Ntk=APG&amp;Ntt=9781410314505&amp;N=197</v>
      </c>
      <c r="K53" s="58" t="s">
        <v>64</v>
      </c>
      <c r="L53" s="58"/>
      <c r="M53" s="58"/>
    </row>
    <row r="54" spans="1:13" s="59" customFormat="1" ht="15.6" x14ac:dyDescent="0.3">
      <c r="A54" s="54"/>
      <c r="B54" s="55" t="s">
        <v>40</v>
      </c>
      <c r="C54" s="85" t="str">
        <f t="shared" si="8"/>
        <v>Poetry For Students V52</v>
      </c>
      <c r="D54" s="84">
        <v>9781410314512</v>
      </c>
      <c r="E54" s="83">
        <v>42426</v>
      </c>
      <c r="F54" s="81">
        <v>166.1</v>
      </c>
      <c r="G54" s="86" t="str">
        <f t="shared" si="9"/>
        <v/>
      </c>
      <c r="H54" s="58"/>
      <c r="I54" s="93" t="str">
        <f t="shared" si="10"/>
        <v/>
      </c>
      <c r="J54" s="65" t="str">
        <f t="shared" si="11"/>
        <v>http://www.cengage.com/search/showresults.do?Ntk=APG&amp;Ntt=9781410314512&amp;N=197</v>
      </c>
      <c r="K54" s="58" t="s">
        <v>56</v>
      </c>
      <c r="L54" s="58"/>
      <c r="M54" s="58"/>
    </row>
    <row r="55" spans="1:13" s="59" customFormat="1" ht="15.6" x14ac:dyDescent="0.3">
      <c r="A55" s="54"/>
      <c r="B55" s="55" t="s">
        <v>40</v>
      </c>
      <c r="C55" s="85" t="str">
        <f t="shared" si="8"/>
        <v>Scholarships Fellowships &amp; Loans 33</v>
      </c>
      <c r="D55" s="84">
        <v>9781410315366</v>
      </c>
      <c r="E55" s="83">
        <v>42352</v>
      </c>
      <c r="F55" s="81">
        <v>447.7</v>
      </c>
      <c r="G55" s="86" t="str">
        <f t="shared" si="9"/>
        <v/>
      </c>
      <c r="H55" s="58"/>
      <c r="I55" s="93" t="str">
        <f t="shared" ref="I55:I56" si="12">IF(G55="","",G55*(1-$I$84))</f>
        <v/>
      </c>
      <c r="J55" s="65" t="str">
        <f t="shared" si="11"/>
        <v>http://www.cengage.com/search/showresults.do?Ntk=APG&amp;Ntt=9781410315366&amp;N=197</v>
      </c>
      <c r="K55" s="58" t="s">
        <v>69</v>
      </c>
      <c r="L55" s="58"/>
      <c r="M55" s="58"/>
    </row>
    <row r="56" spans="1:13" s="59" customFormat="1" ht="15.6" x14ac:dyDescent="0.3">
      <c r="A56" s="54"/>
      <c r="B56" s="55" t="s">
        <v>40</v>
      </c>
      <c r="C56" s="85" t="str">
        <f t="shared" si="8"/>
        <v>Short Stories For Student S V42</v>
      </c>
      <c r="D56" s="84">
        <v>9781410315939</v>
      </c>
      <c r="E56" s="83">
        <v>42342</v>
      </c>
      <c r="F56" s="81">
        <v>166.1</v>
      </c>
      <c r="G56" s="86" t="str">
        <f t="shared" si="9"/>
        <v/>
      </c>
      <c r="H56" s="58"/>
      <c r="I56" s="93" t="str">
        <f t="shared" si="12"/>
        <v/>
      </c>
      <c r="J56" s="65" t="str">
        <f t="shared" si="11"/>
        <v>http://www.cengage.com/search/showresults.do?Ntk=APG&amp;Ntt=9781410315939&amp;N=197</v>
      </c>
      <c r="K56" s="58" t="s">
        <v>71</v>
      </c>
      <c r="L56" s="58"/>
      <c r="M56" s="58"/>
    </row>
    <row r="57" spans="1:13" s="59" customFormat="1" ht="15.6" x14ac:dyDescent="0.3">
      <c r="A57" s="54"/>
      <c r="B57" s="55" t="s">
        <v>40</v>
      </c>
      <c r="C57" s="90" t="s">
        <v>96</v>
      </c>
      <c r="D57" s="84">
        <v>9781573023252</v>
      </c>
      <c r="E57" s="83">
        <v>42137</v>
      </c>
      <c r="F57" s="81">
        <v>166.1</v>
      </c>
      <c r="G57" s="86" t="str">
        <f>IF(A57="","",IF(A57=1,F57,0))</f>
        <v/>
      </c>
      <c r="H57" s="58"/>
      <c r="I57" s="93" t="str">
        <f>IF(G57="","",G57*(1-$I$84))</f>
        <v/>
      </c>
      <c r="J57" s="65" t="str">
        <f>"http://www.cengage.com/search/showresults.do?Ntk=APG&amp;Ntt=" &amp; D57 &amp; "&amp;N=197"</f>
        <v>http://www.cengage.com/search/showresults.do?Ntk=APG&amp;Ntt=9781573023252&amp;N=197</v>
      </c>
      <c r="K57" s="58" t="s">
        <v>89</v>
      </c>
      <c r="L57" s="58"/>
      <c r="M57" s="58"/>
    </row>
    <row r="58" spans="1:13" s="59" customFormat="1" ht="15.6" x14ac:dyDescent="0.3">
      <c r="A58" s="54"/>
      <c r="B58" s="55" t="s">
        <v>42</v>
      </c>
      <c r="C58" s="85" t="str">
        <f t="shared" si="8"/>
        <v>UXL Civics</v>
      </c>
      <c r="D58" s="84">
        <v>9781573029667</v>
      </c>
      <c r="E58" s="83">
        <v>42125</v>
      </c>
      <c r="F58" s="81">
        <v>299.2</v>
      </c>
      <c r="G58" s="86" t="str">
        <f t="shared" si="9"/>
        <v/>
      </c>
      <c r="H58" s="58"/>
      <c r="I58" s="93" t="str">
        <f>IF(G58="","",G58*(1-$I$84))</f>
        <v/>
      </c>
      <c r="J58" s="65" t="str">
        <f t="shared" si="11"/>
        <v>http://www.cengage.com/search/showresults.do?Ntk=APG&amp;Ntt=9781573029667&amp;N=197</v>
      </c>
      <c r="K58" s="58" t="s">
        <v>92</v>
      </c>
      <c r="L58" s="58"/>
      <c r="M58" s="58"/>
    </row>
    <row r="59" spans="1:13" s="59" customFormat="1" ht="15.6" x14ac:dyDescent="0.3">
      <c r="A59" s="54"/>
      <c r="B59" s="55" t="s">
        <v>42</v>
      </c>
      <c r="C59" s="85" t="str">
        <f t="shared" si="8"/>
        <v>UXL Encyclopedia Of Weather And Natural Disasters 2 5v</v>
      </c>
      <c r="D59" s="84">
        <v>9781410332899</v>
      </c>
      <c r="E59" s="83">
        <v>42426</v>
      </c>
      <c r="F59" s="81">
        <v>479.6</v>
      </c>
      <c r="G59" s="86" t="str">
        <f t="shared" si="9"/>
        <v/>
      </c>
      <c r="H59" s="58"/>
      <c r="I59" s="93" t="str">
        <f>IF(G59="","",G59*(1-$I$84))</f>
        <v/>
      </c>
      <c r="J59" s="65" t="str">
        <f t="shared" si="11"/>
        <v>http://www.cengage.com/search/showresults.do?Ntk=APG&amp;Ntt=9781410332899&amp;N=197</v>
      </c>
      <c r="K59" s="58" t="s">
        <v>54</v>
      </c>
      <c r="L59" s="58"/>
      <c r="M59" s="58"/>
    </row>
    <row r="60" spans="1:13" s="59" customFormat="1" ht="15.6" x14ac:dyDescent="0.3">
      <c r="A60" s="54"/>
      <c r="B60" s="55" t="s">
        <v>42</v>
      </c>
      <c r="C60" s="85" t="str">
        <f t="shared" si="8"/>
        <v>UXL Man-made Disasters &amp; The Science Behind Them 3v</v>
      </c>
      <c r="D60" s="84">
        <v>9781410317780</v>
      </c>
      <c r="E60" s="83">
        <v>42150</v>
      </c>
      <c r="F60" s="81">
        <v>299.2</v>
      </c>
      <c r="G60" s="86" t="str">
        <f t="shared" si="9"/>
        <v/>
      </c>
      <c r="H60" s="58"/>
      <c r="I60" s="93" t="str">
        <f>IF(G60="","",G60*(1-$I$84))</f>
        <v/>
      </c>
      <c r="J60" s="65" t="str">
        <f t="shared" si="11"/>
        <v>http://www.cengage.com/search/showresults.do?Ntk=APG&amp;Ntt=9781410317780&amp;N=197</v>
      </c>
      <c r="K60" s="58" t="s">
        <v>88</v>
      </c>
      <c r="L60" s="58"/>
      <c r="M60" s="58"/>
    </row>
    <row r="61" spans="1:13" s="59" customFormat="1" ht="15.6" x14ac:dyDescent="0.3">
      <c r="A61" s="54"/>
      <c r="B61" s="55" t="s">
        <v>42</v>
      </c>
      <c r="C61" s="85" t="str">
        <f t="shared" si="8"/>
        <v>UXL Money Banking &amp; Trading 3v</v>
      </c>
      <c r="D61" s="84">
        <v>9781573029834</v>
      </c>
      <c r="E61" s="83">
        <v>42223</v>
      </c>
      <c r="F61" s="81">
        <v>299.2</v>
      </c>
      <c r="G61" s="86" t="str">
        <f t="shared" si="9"/>
        <v/>
      </c>
      <c r="H61" s="58"/>
      <c r="I61" s="93" t="str">
        <f t="shared" ref="I61:I62" si="13">IF(G61="","",G61*(1-$I$84))</f>
        <v/>
      </c>
      <c r="J61" s="65" t="str">
        <f t="shared" si="11"/>
        <v>http://www.cengage.com/search/showresults.do?Ntk=APG&amp;Ntt=9781573029834&amp;N=197</v>
      </c>
      <c r="K61" s="58" t="s">
        <v>80</v>
      </c>
      <c r="L61" s="58"/>
      <c r="M61" s="58"/>
    </row>
    <row r="62" spans="1:13" s="59" customFormat="1" ht="15.6" x14ac:dyDescent="0.3">
      <c r="A62" s="54"/>
      <c r="B62" s="55" t="s">
        <v>42</v>
      </c>
      <c r="C62" s="85" t="str">
        <f t="shared" si="8"/>
        <v>UXL World Eras 10v</v>
      </c>
      <c r="D62" s="84">
        <v>9781573029780</v>
      </c>
      <c r="E62" s="83">
        <v>42356</v>
      </c>
      <c r="F62" s="81">
        <v>858</v>
      </c>
      <c r="G62" s="86" t="str">
        <f t="shared" si="9"/>
        <v/>
      </c>
      <c r="H62" s="58"/>
      <c r="I62" s="93" t="str">
        <f t="shared" si="13"/>
        <v/>
      </c>
      <c r="J62" s="65" t="str">
        <f t="shared" si="11"/>
        <v>http://www.cengage.com/search/showresults.do?Ntk=APG&amp;Ntt=9781573029780&amp;N=197</v>
      </c>
      <c r="K62" s="58" t="s">
        <v>68</v>
      </c>
      <c r="L62" s="58"/>
      <c r="M62" s="58"/>
    </row>
    <row r="63" spans="1:13" s="59" customFormat="1" ht="15.6" x14ac:dyDescent="0.3">
      <c r="A63" s="54"/>
      <c r="B63" s="55" t="s">
        <v>40</v>
      </c>
      <c r="C63" s="85" t="str">
        <f t="shared" si="8"/>
        <v>World Of Forensic Science 2 2v</v>
      </c>
      <c r="D63" s="84">
        <v>9781410332851</v>
      </c>
      <c r="E63" s="83">
        <v>42440</v>
      </c>
      <c r="F63" s="81">
        <v>338.8</v>
      </c>
      <c r="G63" s="86" t="str">
        <f t="shared" si="9"/>
        <v/>
      </c>
      <c r="H63" s="58"/>
      <c r="I63" s="93" t="str">
        <f>IF(G63="","",G63*(1-$I$84))</f>
        <v/>
      </c>
      <c r="J63" s="65" t="str">
        <f t="shared" si="11"/>
        <v>http://www.cengage.com/search/showresults.do?Ntk=APG&amp;Ntt=9781410332851&amp;N=197</v>
      </c>
      <c r="K63" s="58" t="s">
        <v>49</v>
      </c>
      <c r="L63" s="58"/>
      <c r="M63" s="58"/>
    </row>
    <row r="64" spans="1:13" s="59" customFormat="1" ht="15.6" x14ac:dyDescent="0.3">
      <c r="A64" s="54"/>
      <c r="B64" s="55" t="s">
        <v>40</v>
      </c>
      <c r="C64" s="85" t="str">
        <f t="shared" si="8"/>
        <v>Worldmark Encyclopedia Ofthe States 8 2v</v>
      </c>
      <c r="D64" s="84">
        <v>9781410333445</v>
      </c>
      <c r="E64" s="83">
        <v>42419</v>
      </c>
      <c r="F64" s="81">
        <v>407</v>
      </c>
      <c r="G64" s="86" t="str">
        <f t="shared" si="9"/>
        <v/>
      </c>
      <c r="H64" s="58"/>
      <c r="I64" s="93" t="str">
        <f>IF(G64="","",G64*(1-$I$84))</f>
        <v/>
      </c>
      <c r="J64" s="65" t="str">
        <f t="shared" si="11"/>
        <v>http://www.cengage.com/search/showresults.do?Ntk=APG&amp;Ntt=9781410333445&amp;N=197</v>
      </c>
      <c r="K64" s="58" t="s">
        <v>57</v>
      </c>
      <c r="L64" s="58"/>
      <c r="M64" s="58"/>
    </row>
    <row r="65" spans="1:13" s="59" customFormat="1" ht="15.6" x14ac:dyDescent="0.3">
      <c r="A65" s="54"/>
      <c r="B65" s="55" t="s">
        <v>40</v>
      </c>
      <c r="C65" s="85" t="str">
        <f t="shared" si="8"/>
        <v>Worldmark Global Business And Economy Issues 2v</v>
      </c>
      <c r="D65" s="84">
        <v>9781410317599</v>
      </c>
      <c r="E65" s="83">
        <v>42230</v>
      </c>
      <c r="F65" s="81">
        <v>341</v>
      </c>
      <c r="G65" s="86" t="str">
        <f t="shared" si="9"/>
        <v/>
      </c>
      <c r="H65" s="58"/>
      <c r="I65" s="93" t="str">
        <f>IF(G65="","",G65*(1-$I$84))</f>
        <v/>
      </c>
      <c r="J65" s="65" t="str">
        <f t="shared" si="11"/>
        <v>http://www.cengage.com/search/showresults.do?Ntk=APG&amp;Ntt=9781410317599&amp;N=197</v>
      </c>
      <c r="K65" s="58" t="s">
        <v>77</v>
      </c>
      <c r="L65" s="58"/>
      <c r="M65" s="58"/>
    </row>
    <row r="66" spans="1:13" s="59" customFormat="1" ht="15.6" x14ac:dyDescent="0.3">
      <c r="A66" s="54"/>
      <c r="B66" s="55"/>
      <c r="C66" s="79"/>
      <c r="D66" s="66"/>
      <c r="E66" s="57"/>
      <c r="F66" s="82"/>
      <c r="G66" s="87" t="str">
        <f t="shared" si="9"/>
        <v/>
      </c>
      <c r="H66" s="58"/>
      <c r="I66" s="93" t="str">
        <f t="shared" ref="I66:I74" si="14">IF(G66="","",G66*(1-$I$84))</f>
        <v/>
      </c>
      <c r="J66" s="65"/>
      <c r="K66" s="58"/>
      <c r="L66" s="58"/>
      <c r="M66" s="58"/>
    </row>
    <row r="67" spans="1:13" s="59" customFormat="1" ht="15.6" x14ac:dyDescent="0.3">
      <c r="A67" s="54"/>
      <c r="B67" s="55"/>
      <c r="C67" s="79"/>
      <c r="D67" s="66"/>
      <c r="E67" s="57"/>
      <c r="F67" s="68"/>
      <c r="G67" s="87" t="str">
        <f t="shared" si="9"/>
        <v/>
      </c>
      <c r="H67" s="58"/>
      <c r="I67" s="93" t="str">
        <f t="shared" si="14"/>
        <v/>
      </c>
      <c r="J67" s="65"/>
      <c r="K67" s="58"/>
      <c r="L67" s="58"/>
      <c r="M67" s="58"/>
    </row>
    <row r="68" spans="1:13" s="59" customFormat="1" ht="15.6" x14ac:dyDescent="0.3">
      <c r="A68" s="54"/>
      <c r="B68" s="55"/>
      <c r="C68" s="79"/>
      <c r="D68" s="66"/>
      <c r="E68" s="57"/>
      <c r="F68" s="68"/>
      <c r="G68" s="87" t="str">
        <f t="shared" si="9"/>
        <v/>
      </c>
      <c r="H68" s="58"/>
      <c r="I68" s="93" t="str">
        <f t="shared" si="14"/>
        <v/>
      </c>
      <c r="J68" s="65"/>
      <c r="K68" s="58"/>
      <c r="L68" s="58"/>
      <c r="M68" s="58"/>
    </row>
    <row r="69" spans="1:13" s="59" customFormat="1" ht="15.75" hidden="1" customHeight="1" x14ac:dyDescent="0.3">
      <c r="A69" s="54"/>
      <c r="B69" s="55"/>
      <c r="C69" s="79"/>
      <c r="D69" s="56"/>
      <c r="E69" s="57"/>
      <c r="F69" s="69"/>
      <c r="G69" s="87" t="str">
        <f t="shared" si="9"/>
        <v/>
      </c>
      <c r="H69" s="58"/>
      <c r="I69" s="93" t="str">
        <f t="shared" si="14"/>
        <v/>
      </c>
      <c r="J69" s="65"/>
      <c r="K69" s="58"/>
      <c r="L69" s="58"/>
      <c r="M69" s="58"/>
    </row>
    <row r="70" spans="1:13" s="59" customFormat="1" ht="15.75" hidden="1" customHeight="1" x14ac:dyDescent="0.3">
      <c r="A70" s="54"/>
      <c r="B70" s="55"/>
      <c r="C70" s="79"/>
      <c r="D70" s="56"/>
      <c r="E70" s="57"/>
      <c r="F70" s="69"/>
      <c r="G70" s="87" t="str">
        <f t="shared" si="9"/>
        <v/>
      </c>
      <c r="H70" s="58"/>
      <c r="I70" s="93" t="str">
        <f t="shared" si="14"/>
        <v/>
      </c>
      <c r="J70" s="65"/>
      <c r="K70" s="58"/>
      <c r="L70" s="58"/>
      <c r="M70" s="58"/>
    </row>
    <row r="71" spans="1:13" s="59" customFormat="1" ht="15.75" hidden="1" customHeight="1" x14ac:dyDescent="0.3">
      <c r="A71" s="54"/>
      <c r="B71" s="55"/>
      <c r="C71" s="79"/>
      <c r="D71" s="56"/>
      <c r="E71" s="57"/>
      <c r="F71" s="69"/>
      <c r="G71" s="87" t="str">
        <f t="shared" si="9"/>
        <v/>
      </c>
      <c r="H71" s="58"/>
      <c r="I71" s="93" t="str">
        <f t="shared" si="14"/>
        <v/>
      </c>
      <c r="J71" s="65"/>
      <c r="K71" s="58"/>
      <c r="L71" s="58"/>
      <c r="M71" s="58"/>
    </row>
    <row r="72" spans="1:13" s="59" customFormat="1" ht="15.75" hidden="1" customHeight="1" x14ac:dyDescent="0.3">
      <c r="A72" s="54"/>
      <c r="B72" s="55"/>
      <c r="C72" s="79"/>
      <c r="D72" s="56"/>
      <c r="E72" s="57"/>
      <c r="F72" s="69"/>
      <c r="G72" s="87" t="str">
        <f t="shared" si="9"/>
        <v/>
      </c>
      <c r="H72" s="58"/>
      <c r="I72" s="93" t="str">
        <f t="shared" si="14"/>
        <v/>
      </c>
      <c r="J72" s="65"/>
      <c r="K72" s="58"/>
      <c r="L72" s="58"/>
      <c r="M72" s="58"/>
    </row>
    <row r="73" spans="1:13" s="62" customFormat="1" ht="15.75" hidden="1" customHeight="1" x14ac:dyDescent="0.3">
      <c r="A73" s="54"/>
      <c r="B73" s="55"/>
      <c r="C73" s="79"/>
      <c r="D73" s="56"/>
      <c r="E73" s="57"/>
      <c r="F73" s="69"/>
      <c r="G73" s="87" t="str">
        <f t="shared" si="9"/>
        <v/>
      </c>
      <c r="I73" s="93" t="str">
        <f t="shared" si="14"/>
        <v/>
      </c>
      <c r="J73" s="65"/>
      <c r="K73" s="58"/>
    </row>
    <row r="74" spans="1:13" s="59" customFormat="1" ht="15.6" x14ac:dyDescent="0.3">
      <c r="A74" s="54"/>
      <c r="B74" s="55"/>
      <c r="C74" s="80"/>
      <c r="D74" s="56"/>
      <c r="E74" s="57"/>
      <c r="F74" s="69"/>
      <c r="G74" s="87" t="str">
        <f t="shared" si="9"/>
        <v/>
      </c>
      <c r="H74" s="58"/>
      <c r="I74" s="93" t="str">
        <f t="shared" si="14"/>
        <v/>
      </c>
      <c r="J74" s="65"/>
      <c r="K74" s="58"/>
      <c r="L74" s="58"/>
      <c r="M74" s="58"/>
    </row>
    <row r="75" spans="1:13" ht="21.6" thickBot="1" x14ac:dyDescent="0.3">
      <c r="A75" s="11"/>
      <c r="B75" s="100" t="s">
        <v>105</v>
      </c>
      <c r="C75" s="101"/>
      <c r="D75" s="102"/>
      <c r="E75" s="12"/>
      <c r="F75" s="21"/>
      <c r="G75" s="88"/>
    </row>
    <row r="76" spans="1:13" ht="18" thickBot="1" x14ac:dyDescent="0.35">
      <c r="A76" s="41">
        <f>SUM(A12:A74)</f>
        <v>0</v>
      </c>
      <c r="B76" s="9"/>
      <c r="C76" s="10"/>
      <c r="D76" s="10"/>
      <c r="E76" s="10"/>
      <c r="F76" s="70" t="s">
        <v>8</v>
      </c>
      <c r="G76" s="89">
        <f>SUM(G12:G74)</f>
        <v>0</v>
      </c>
      <c r="I76" s="95">
        <f>SUM(I12:I75)</f>
        <v>0</v>
      </c>
    </row>
    <row r="77" spans="1:13" ht="17.399999999999999" x14ac:dyDescent="0.3">
      <c r="A77" s="13"/>
      <c r="B77" s="9"/>
      <c r="C77" s="10"/>
      <c r="D77" s="10"/>
      <c r="E77" s="10"/>
      <c r="F77" s="71"/>
      <c r="G77" s="44"/>
    </row>
    <row r="78" spans="1:13" ht="42" x14ac:dyDescent="0.4">
      <c r="A78" s="14"/>
      <c r="B78" s="9"/>
      <c r="C78" s="40" t="s">
        <v>31</v>
      </c>
      <c r="D78" s="28"/>
      <c r="E78" s="28"/>
      <c r="F78" s="72"/>
      <c r="G78" s="45"/>
    </row>
    <row r="79" spans="1:13" ht="21" x14ac:dyDescent="0.4">
      <c r="A79" s="14"/>
      <c r="B79" s="9"/>
      <c r="C79" s="29" t="s">
        <v>16</v>
      </c>
      <c r="D79" s="97" t="s">
        <v>15</v>
      </c>
      <c r="E79" s="97"/>
      <c r="F79" s="73" t="s">
        <v>13</v>
      </c>
      <c r="G79" s="46" t="s">
        <v>14</v>
      </c>
    </row>
    <row r="80" spans="1:13" ht="21" x14ac:dyDescent="0.4">
      <c r="A80" s="14"/>
      <c r="B80" s="9"/>
      <c r="C80" s="30" t="s">
        <v>32</v>
      </c>
      <c r="D80" s="38" t="s">
        <v>33</v>
      </c>
      <c r="E80" s="39">
        <v>3999</v>
      </c>
      <c r="F80" s="78">
        <v>0.3</v>
      </c>
      <c r="G80" s="48" t="str">
        <f>IF(G$76&lt;2000,"Less than $2,000",IF(G76&gt;3999.99,0,IF(G76&lt;E80,$G$76*(1-$F80),IF($G$76&gt;9999.99,0))))</f>
        <v>Less than $2,000</v>
      </c>
    </row>
    <row r="81" spans="1:9" ht="21" x14ac:dyDescent="0.4">
      <c r="A81" s="14"/>
      <c r="B81" s="9"/>
      <c r="C81" s="30" t="s">
        <v>35</v>
      </c>
      <c r="D81" s="38" t="s">
        <v>34</v>
      </c>
      <c r="E81" s="39">
        <v>5999</v>
      </c>
      <c r="F81" s="78">
        <v>0.35</v>
      </c>
      <c r="G81" s="48">
        <f>IF(G80&gt;0,0,IF(G76&lt;E81,G76*(1-$F$81),0))</f>
        <v>0</v>
      </c>
    </row>
    <row r="82" spans="1:9" ht="21" x14ac:dyDescent="0.4">
      <c r="A82" s="14"/>
      <c r="B82" s="9"/>
      <c r="C82" s="30" t="s">
        <v>36</v>
      </c>
      <c r="D82" s="38" t="s">
        <v>37</v>
      </c>
      <c r="E82" s="39">
        <v>7999</v>
      </c>
      <c r="F82" s="78">
        <v>0.4</v>
      </c>
      <c r="G82" s="48">
        <f>IF(G80&gt;0,0,IF(G81&gt;0,0,IF(G76&lt;E82,G76*(1-F82),0)))</f>
        <v>0</v>
      </c>
    </row>
    <row r="83" spans="1:9" ht="21" x14ac:dyDescent="0.4">
      <c r="A83" s="14"/>
      <c r="B83" s="9"/>
      <c r="C83" s="30" t="s">
        <v>38</v>
      </c>
      <c r="D83" s="63" t="s">
        <v>39</v>
      </c>
      <c r="E83" s="39">
        <v>20888</v>
      </c>
      <c r="F83" s="78">
        <v>0.45</v>
      </c>
      <c r="G83" s="48">
        <f>IF(G80&gt;0,0,IF(G81&gt;0,0,IF(G82&gt;0,0,IF(G76&gt;=E82,G76*(1-F83)))))</f>
        <v>0</v>
      </c>
    </row>
    <row r="84" spans="1:9" ht="18" x14ac:dyDescent="0.35">
      <c r="A84" s="15"/>
      <c r="B84" s="16"/>
      <c r="C84" s="28"/>
      <c r="D84" s="28"/>
      <c r="E84" s="31"/>
      <c r="F84" s="72"/>
      <c r="G84" s="49">
        <f>SUM(G80:G83)</f>
        <v>0</v>
      </c>
      <c r="I84" s="96" t="e">
        <f>1-(G84/G76)</f>
        <v>#DIV/0!</v>
      </c>
    </row>
    <row r="85" spans="1:9" ht="21" x14ac:dyDescent="0.4">
      <c r="A85" s="14"/>
      <c r="B85" s="9"/>
      <c r="C85" s="28"/>
      <c r="D85" s="32"/>
      <c r="E85" s="33"/>
      <c r="F85" s="74"/>
      <c r="G85" s="50"/>
    </row>
    <row r="86" spans="1:9" ht="18.600000000000001" thickBot="1" x14ac:dyDescent="0.4">
      <c r="C86" s="34"/>
      <c r="D86" s="35"/>
      <c r="E86" s="36"/>
      <c r="F86" s="75"/>
      <c r="G86" s="51"/>
    </row>
    <row r="87" spans="1:9" ht="26.4" thickBot="1" x14ac:dyDescent="0.55000000000000004">
      <c r="C87" s="34"/>
      <c r="D87" s="35"/>
      <c r="E87" s="37"/>
      <c r="F87" s="76" t="s">
        <v>18</v>
      </c>
      <c r="G87" s="52" t="e">
        <f>IF(G80="less then $1,500","",G80+G81+G82+G83+G85)</f>
        <v>#VALUE!</v>
      </c>
    </row>
    <row r="88" spans="1:9" ht="13.5" customHeight="1" x14ac:dyDescent="0.25"/>
    <row r="89" spans="1:9" ht="13.5" customHeight="1" x14ac:dyDescent="0.25"/>
    <row r="90" spans="1:9" ht="13.5" customHeight="1" x14ac:dyDescent="0.25"/>
    <row r="91" spans="1:9" ht="13.5" customHeight="1" x14ac:dyDescent="0.25"/>
    <row r="92" spans="1:9" ht="13.5" customHeight="1" x14ac:dyDescent="0.25"/>
    <row r="93" spans="1:9" ht="13.5" customHeight="1" x14ac:dyDescent="0.25"/>
    <row r="94" spans="1:9" ht="13.5" customHeight="1" x14ac:dyDescent="0.25"/>
    <row r="95" spans="1:9" ht="13.5" customHeight="1" x14ac:dyDescent="0.3">
      <c r="C95" s="53"/>
    </row>
    <row r="96" spans="1:9" ht="13.5" customHeight="1" x14ac:dyDescent="0.3">
      <c r="C96" s="53"/>
    </row>
    <row r="97" spans="3:3" ht="13.5" customHeight="1" x14ac:dyDescent="0.3">
      <c r="C97" s="53"/>
    </row>
    <row r="98" spans="3:3" ht="13.5" customHeight="1" x14ac:dyDescent="0.3">
      <c r="C98" s="53"/>
    </row>
    <row r="99" spans="3:3" ht="13.5" customHeight="1" x14ac:dyDescent="0.3">
      <c r="C99" s="53"/>
    </row>
    <row r="100" spans="3:3" ht="13.5" customHeight="1" x14ac:dyDescent="0.3">
      <c r="C100" s="53"/>
    </row>
    <row r="101" spans="3:3" ht="13.5" customHeight="1" x14ac:dyDescent="0.25"/>
    <row r="102" spans="3:3" ht="13.5" customHeight="1" x14ac:dyDescent="0.25"/>
    <row r="103" spans="3:3" ht="13.5" customHeight="1" x14ac:dyDescent="0.25"/>
    <row r="104" spans="3:3" ht="13.5" customHeight="1" x14ac:dyDescent="0.25"/>
    <row r="105" spans="3:3" ht="13.5" customHeight="1" x14ac:dyDescent="0.25"/>
    <row r="106" spans="3:3" ht="13.5" customHeight="1" x14ac:dyDescent="0.25"/>
    <row r="107" spans="3:3" ht="13.5" customHeight="1" x14ac:dyDescent="0.25"/>
    <row r="108" spans="3:3" ht="13.5" customHeight="1" x14ac:dyDescent="0.25"/>
    <row r="109" spans="3:3" ht="13.5" customHeight="1" x14ac:dyDescent="0.25"/>
    <row r="110" spans="3:3" ht="13.5" customHeight="1" x14ac:dyDescent="0.25"/>
    <row r="111" spans="3:3" ht="13.5" customHeight="1" x14ac:dyDescent="0.25"/>
    <row r="112" spans="3:3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  <row r="564" ht="13.5" customHeight="1" x14ac:dyDescent="0.25"/>
    <row r="565" ht="13.5" customHeight="1" x14ac:dyDescent="0.25"/>
    <row r="566" ht="13.5" customHeight="1" x14ac:dyDescent="0.25"/>
    <row r="567" ht="13.5" customHeight="1" x14ac:dyDescent="0.25"/>
    <row r="568" ht="13.5" customHeight="1" x14ac:dyDescent="0.25"/>
    <row r="569" ht="13.5" customHeight="1" x14ac:dyDescent="0.25"/>
    <row r="570" ht="13.5" customHeight="1" x14ac:dyDescent="0.25"/>
    <row r="571" ht="13.5" customHeight="1" x14ac:dyDescent="0.25"/>
    <row r="572" ht="13.5" customHeight="1" x14ac:dyDescent="0.25"/>
    <row r="573" ht="13.5" customHeight="1" x14ac:dyDescent="0.25"/>
    <row r="574" ht="13.5" customHeight="1" x14ac:dyDescent="0.25"/>
    <row r="575" ht="13.5" customHeight="1" x14ac:dyDescent="0.25"/>
    <row r="576" ht="13.5" customHeight="1" x14ac:dyDescent="0.25"/>
    <row r="577" ht="13.5" customHeight="1" x14ac:dyDescent="0.25"/>
    <row r="578" ht="13.5" customHeight="1" x14ac:dyDescent="0.25"/>
    <row r="579" ht="13.5" customHeight="1" x14ac:dyDescent="0.25"/>
    <row r="580" ht="13.5" customHeight="1" x14ac:dyDescent="0.25"/>
    <row r="581" ht="13.5" customHeight="1" x14ac:dyDescent="0.25"/>
    <row r="582" ht="13.5" customHeight="1" x14ac:dyDescent="0.25"/>
    <row r="583" ht="13.5" customHeight="1" x14ac:dyDescent="0.25"/>
    <row r="584" ht="13.5" customHeight="1" x14ac:dyDescent="0.25"/>
    <row r="585" ht="13.5" customHeight="1" x14ac:dyDescent="0.25"/>
    <row r="586" ht="13.5" customHeight="1" x14ac:dyDescent="0.25"/>
    <row r="587" ht="13.5" customHeight="1" x14ac:dyDescent="0.25"/>
    <row r="588" ht="13.5" customHeight="1" x14ac:dyDescent="0.25"/>
    <row r="589" ht="13.5" customHeight="1" x14ac:dyDescent="0.25"/>
    <row r="590" ht="13.5" customHeight="1" x14ac:dyDescent="0.25"/>
    <row r="591" ht="13.5" customHeight="1" x14ac:dyDescent="0.25"/>
    <row r="592" ht="13.5" customHeight="1" x14ac:dyDescent="0.25"/>
    <row r="593" ht="13.5" customHeight="1" x14ac:dyDescent="0.25"/>
    <row r="594" ht="13.5" customHeight="1" x14ac:dyDescent="0.25"/>
    <row r="595" ht="13.5" customHeight="1" x14ac:dyDescent="0.25"/>
    <row r="596" ht="13.5" customHeight="1" x14ac:dyDescent="0.25"/>
    <row r="597" ht="13.5" customHeight="1" x14ac:dyDescent="0.25"/>
    <row r="598" ht="13.5" customHeight="1" x14ac:dyDescent="0.25"/>
    <row r="599" ht="13.5" customHeight="1" x14ac:dyDescent="0.25"/>
    <row r="600" ht="13.5" customHeight="1" x14ac:dyDescent="0.25"/>
    <row r="601" ht="13.5" customHeight="1" x14ac:dyDescent="0.25"/>
    <row r="602" ht="13.5" customHeight="1" x14ac:dyDescent="0.25"/>
    <row r="603" ht="13.5" customHeight="1" x14ac:dyDescent="0.25"/>
    <row r="604" ht="13.5" customHeight="1" x14ac:dyDescent="0.25"/>
    <row r="605" ht="13.5" customHeight="1" x14ac:dyDescent="0.25"/>
    <row r="606" ht="13.5" customHeight="1" x14ac:dyDescent="0.25"/>
    <row r="607" ht="13.5" customHeight="1" x14ac:dyDescent="0.25"/>
    <row r="608" ht="13.5" customHeight="1" x14ac:dyDescent="0.25"/>
    <row r="609" ht="13.5" customHeight="1" x14ac:dyDescent="0.25"/>
    <row r="610" ht="13.5" customHeight="1" x14ac:dyDescent="0.25"/>
    <row r="611" ht="13.5" customHeight="1" x14ac:dyDescent="0.25"/>
    <row r="612" ht="13.5" customHeight="1" x14ac:dyDescent="0.25"/>
    <row r="613" ht="13.5" customHeight="1" x14ac:dyDescent="0.25"/>
    <row r="614" ht="13.5" customHeight="1" x14ac:dyDescent="0.25"/>
    <row r="615" ht="13.5" customHeight="1" x14ac:dyDescent="0.25"/>
    <row r="616" ht="13.5" customHeight="1" x14ac:dyDescent="0.25"/>
    <row r="617" ht="13.5" customHeight="1" x14ac:dyDescent="0.25"/>
    <row r="618" ht="13.5" customHeight="1" x14ac:dyDescent="0.25"/>
    <row r="619" ht="13.5" customHeight="1" x14ac:dyDescent="0.25"/>
    <row r="620" ht="13.5" customHeight="1" x14ac:dyDescent="0.25"/>
    <row r="621" ht="13.5" customHeight="1" x14ac:dyDescent="0.25"/>
    <row r="622" ht="13.5" customHeight="1" x14ac:dyDescent="0.25"/>
    <row r="623" ht="13.5" customHeight="1" x14ac:dyDescent="0.25"/>
    <row r="624" ht="13.5" customHeight="1" x14ac:dyDescent="0.25"/>
    <row r="625" ht="13.5" customHeight="1" x14ac:dyDescent="0.25"/>
    <row r="626" ht="13.5" customHeight="1" x14ac:dyDescent="0.25"/>
    <row r="627" ht="13.5" customHeight="1" x14ac:dyDescent="0.25"/>
    <row r="628" ht="13.5" customHeight="1" x14ac:dyDescent="0.25"/>
    <row r="629" ht="13.5" customHeight="1" x14ac:dyDescent="0.25"/>
    <row r="630" ht="13.5" customHeight="1" x14ac:dyDescent="0.25"/>
    <row r="631" ht="13.5" customHeight="1" x14ac:dyDescent="0.25"/>
    <row r="632" ht="13.5" customHeight="1" x14ac:dyDescent="0.25"/>
    <row r="633" ht="13.5" customHeight="1" x14ac:dyDescent="0.25"/>
    <row r="634" ht="13.5" customHeight="1" x14ac:dyDescent="0.25"/>
    <row r="635" ht="13.5" customHeight="1" x14ac:dyDescent="0.25"/>
    <row r="636" ht="13.5" customHeight="1" x14ac:dyDescent="0.25"/>
    <row r="637" ht="13.5" customHeight="1" x14ac:dyDescent="0.25"/>
    <row r="638" ht="13.5" customHeight="1" x14ac:dyDescent="0.25"/>
    <row r="639" ht="13.5" customHeight="1" x14ac:dyDescent="0.25"/>
    <row r="640" ht="13.5" customHeight="1" x14ac:dyDescent="0.25"/>
    <row r="641" ht="13.5" customHeight="1" x14ac:dyDescent="0.25"/>
    <row r="642" ht="13.5" customHeight="1" x14ac:dyDescent="0.25"/>
    <row r="643" ht="13.5" customHeight="1" x14ac:dyDescent="0.25"/>
    <row r="644" ht="13.5" customHeight="1" x14ac:dyDescent="0.25"/>
    <row r="645" ht="13.5" customHeight="1" x14ac:dyDescent="0.25"/>
    <row r="646" ht="13.5" customHeight="1" x14ac:dyDescent="0.25"/>
    <row r="647" ht="13.5" customHeight="1" x14ac:dyDescent="0.25"/>
    <row r="648" ht="13.5" customHeight="1" x14ac:dyDescent="0.25"/>
    <row r="649" ht="13.5" customHeight="1" x14ac:dyDescent="0.25"/>
    <row r="650" ht="13.5" customHeight="1" x14ac:dyDescent="0.25"/>
    <row r="651" ht="13.5" customHeight="1" x14ac:dyDescent="0.25"/>
    <row r="652" ht="13.5" customHeight="1" x14ac:dyDescent="0.25"/>
    <row r="653" ht="13.5" customHeight="1" x14ac:dyDescent="0.25"/>
    <row r="654" ht="13.5" customHeight="1" x14ac:dyDescent="0.25"/>
    <row r="655" ht="13.5" customHeight="1" x14ac:dyDescent="0.25"/>
    <row r="656" ht="13.5" customHeight="1" x14ac:dyDescent="0.25"/>
    <row r="657" ht="13.5" customHeight="1" x14ac:dyDescent="0.25"/>
    <row r="658" ht="13.5" customHeight="1" x14ac:dyDescent="0.25"/>
    <row r="659" ht="13.5" customHeight="1" x14ac:dyDescent="0.25"/>
    <row r="660" ht="13.5" customHeight="1" x14ac:dyDescent="0.25"/>
    <row r="661" ht="13.5" customHeight="1" x14ac:dyDescent="0.25"/>
    <row r="662" ht="13.5" customHeight="1" x14ac:dyDescent="0.25"/>
    <row r="663" ht="13.5" customHeight="1" x14ac:dyDescent="0.25"/>
    <row r="664" ht="13.5" customHeight="1" x14ac:dyDescent="0.25"/>
    <row r="665" ht="13.5" customHeight="1" x14ac:dyDescent="0.25"/>
    <row r="666" ht="13.5" customHeight="1" x14ac:dyDescent="0.25"/>
    <row r="667" ht="13.5" customHeight="1" x14ac:dyDescent="0.25"/>
    <row r="668" ht="13.5" customHeight="1" x14ac:dyDescent="0.25"/>
    <row r="669" ht="13.5" customHeight="1" x14ac:dyDescent="0.25"/>
    <row r="670" ht="13.5" customHeight="1" x14ac:dyDescent="0.25"/>
    <row r="671" ht="13.5" customHeight="1" x14ac:dyDescent="0.25"/>
    <row r="672" ht="13.5" customHeight="1" x14ac:dyDescent="0.25"/>
    <row r="673" ht="13.5" customHeight="1" x14ac:dyDescent="0.25"/>
    <row r="674" ht="13.5" customHeight="1" x14ac:dyDescent="0.25"/>
    <row r="675" ht="13.5" customHeight="1" x14ac:dyDescent="0.25"/>
    <row r="676" ht="13.5" customHeight="1" x14ac:dyDescent="0.25"/>
    <row r="677" ht="13.5" customHeight="1" x14ac:dyDescent="0.25"/>
    <row r="678" ht="13.5" customHeight="1" x14ac:dyDescent="0.25"/>
    <row r="679" ht="13.5" customHeight="1" x14ac:dyDescent="0.25"/>
    <row r="680" ht="13.5" customHeight="1" x14ac:dyDescent="0.25"/>
    <row r="681" ht="13.5" customHeight="1" x14ac:dyDescent="0.25"/>
    <row r="682" ht="13.5" customHeight="1" x14ac:dyDescent="0.25"/>
    <row r="683" ht="13.5" customHeight="1" x14ac:dyDescent="0.25"/>
    <row r="684" ht="13.5" customHeight="1" x14ac:dyDescent="0.25"/>
    <row r="685" ht="13.5" customHeight="1" x14ac:dyDescent="0.25"/>
    <row r="686" ht="13.5" customHeight="1" x14ac:dyDescent="0.25"/>
    <row r="687" ht="13.5" customHeight="1" x14ac:dyDescent="0.25"/>
    <row r="688" ht="13.5" customHeight="1" x14ac:dyDescent="0.25"/>
    <row r="689" ht="13.5" customHeight="1" x14ac:dyDescent="0.25"/>
    <row r="690" ht="13.5" customHeight="1" x14ac:dyDescent="0.25"/>
    <row r="691" ht="13.5" customHeight="1" x14ac:dyDescent="0.25"/>
    <row r="692" ht="13.5" customHeight="1" x14ac:dyDescent="0.25"/>
    <row r="693" ht="13.5" customHeight="1" x14ac:dyDescent="0.25"/>
    <row r="694" ht="13.5" customHeight="1" x14ac:dyDescent="0.25"/>
    <row r="695" ht="13.5" customHeight="1" x14ac:dyDescent="0.25"/>
    <row r="696" ht="13.5" customHeight="1" x14ac:dyDescent="0.25"/>
    <row r="697" ht="13.5" customHeight="1" x14ac:dyDescent="0.25"/>
    <row r="698" ht="13.5" customHeight="1" x14ac:dyDescent="0.25"/>
    <row r="699" ht="13.5" customHeight="1" x14ac:dyDescent="0.25"/>
    <row r="700" ht="13.5" customHeight="1" x14ac:dyDescent="0.25"/>
    <row r="701" ht="13.5" customHeight="1" x14ac:dyDescent="0.25"/>
    <row r="702" ht="13.5" customHeight="1" x14ac:dyDescent="0.25"/>
    <row r="703" ht="13.5" customHeight="1" x14ac:dyDescent="0.25"/>
    <row r="704" ht="13.5" customHeight="1" x14ac:dyDescent="0.25"/>
    <row r="705" ht="13.5" customHeight="1" x14ac:dyDescent="0.25"/>
    <row r="706" ht="13.5" customHeight="1" x14ac:dyDescent="0.25"/>
    <row r="707" ht="13.5" customHeight="1" x14ac:dyDescent="0.25"/>
    <row r="708" ht="13.5" customHeight="1" x14ac:dyDescent="0.25"/>
    <row r="709" ht="13.5" customHeight="1" x14ac:dyDescent="0.25"/>
    <row r="710" ht="13.5" customHeight="1" x14ac:dyDescent="0.25"/>
    <row r="711" ht="13.5" customHeight="1" x14ac:dyDescent="0.25"/>
    <row r="712" ht="13.5" customHeight="1" x14ac:dyDescent="0.25"/>
    <row r="713" ht="13.5" customHeight="1" x14ac:dyDescent="0.25"/>
    <row r="714" ht="13.5" customHeight="1" x14ac:dyDescent="0.25"/>
    <row r="715" ht="13.5" customHeight="1" x14ac:dyDescent="0.25"/>
    <row r="716" ht="13.5" customHeight="1" x14ac:dyDescent="0.25"/>
    <row r="717" ht="13.5" customHeight="1" x14ac:dyDescent="0.25"/>
    <row r="718" ht="13.5" customHeight="1" x14ac:dyDescent="0.25"/>
    <row r="719" ht="13.5" customHeight="1" x14ac:dyDescent="0.25"/>
    <row r="720" ht="13.5" customHeight="1" x14ac:dyDescent="0.25"/>
    <row r="721" ht="13.5" customHeight="1" x14ac:dyDescent="0.25"/>
    <row r="722" ht="13.5" customHeight="1" x14ac:dyDescent="0.25"/>
    <row r="723" ht="13.5" customHeight="1" x14ac:dyDescent="0.25"/>
    <row r="724" ht="13.5" customHeight="1" x14ac:dyDescent="0.25"/>
    <row r="725" ht="13.5" customHeight="1" x14ac:dyDescent="0.25"/>
    <row r="726" ht="13.5" customHeight="1" x14ac:dyDescent="0.25"/>
    <row r="727" ht="13.5" customHeight="1" x14ac:dyDescent="0.25"/>
    <row r="728" ht="13.5" customHeight="1" x14ac:dyDescent="0.25"/>
    <row r="729" ht="13.5" customHeight="1" x14ac:dyDescent="0.25"/>
    <row r="730" ht="13.5" customHeight="1" x14ac:dyDescent="0.25"/>
    <row r="731" ht="13.5" customHeight="1" x14ac:dyDescent="0.25"/>
    <row r="732" ht="13.5" customHeight="1" x14ac:dyDescent="0.25"/>
    <row r="733" ht="13.5" customHeight="1" x14ac:dyDescent="0.25"/>
    <row r="734" ht="13.5" customHeight="1" x14ac:dyDescent="0.25"/>
    <row r="735" ht="13.5" customHeight="1" x14ac:dyDescent="0.25"/>
    <row r="736" ht="13.5" customHeight="1" x14ac:dyDescent="0.25"/>
    <row r="737" ht="13.5" customHeight="1" x14ac:dyDescent="0.25"/>
    <row r="738" ht="13.5" customHeight="1" x14ac:dyDescent="0.25"/>
    <row r="739" ht="13.5" customHeight="1" x14ac:dyDescent="0.25"/>
    <row r="740" ht="13.5" customHeight="1" x14ac:dyDescent="0.25"/>
    <row r="741" ht="13.5" customHeight="1" x14ac:dyDescent="0.25"/>
    <row r="742" ht="13.5" customHeight="1" x14ac:dyDescent="0.25"/>
    <row r="743" ht="13.5" customHeight="1" x14ac:dyDescent="0.25"/>
    <row r="744" ht="13.5" customHeight="1" x14ac:dyDescent="0.25"/>
    <row r="745" ht="13.5" customHeight="1" x14ac:dyDescent="0.25"/>
    <row r="746" ht="13.5" customHeight="1" x14ac:dyDescent="0.25"/>
    <row r="747" ht="13.5" customHeight="1" x14ac:dyDescent="0.25"/>
    <row r="748" ht="13.5" customHeight="1" x14ac:dyDescent="0.25"/>
    <row r="749" ht="13.5" customHeight="1" x14ac:dyDescent="0.25"/>
    <row r="750" ht="13.5" customHeight="1" x14ac:dyDescent="0.25"/>
    <row r="751" ht="13.5" customHeight="1" x14ac:dyDescent="0.25"/>
    <row r="752" ht="13.5" customHeight="1" x14ac:dyDescent="0.25"/>
    <row r="753" ht="13.5" customHeight="1" x14ac:dyDescent="0.25"/>
    <row r="754" ht="13.5" customHeight="1" x14ac:dyDescent="0.25"/>
    <row r="755" ht="13.5" customHeight="1" x14ac:dyDescent="0.25"/>
    <row r="756" ht="13.5" customHeight="1" x14ac:dyDescent="0.25"/>
    <row r="757" ht="13.5" customHeight="1" x14ac:dyDescent="0.25"/>
    <row r="758" ht="13.5" customHeight="1" x14ac:dyDescent="0.25"/>
    <row r="759" ht="13.5" customHeight="1" x14ac:dyDescent="0.25"/>
    <row r="760" ht="13.5" customHeight="1" x14ac:dyDescent="0.25"/>
    <row r="761" ht="13.5" customHeight="1" x14ac:dyDescent="0.25"/>
    <row r="762" ht="13.5" customHeight="1" x14ac:dyDescent="0.25"/>
    <row r="763" ht="13.5" customHeight="1" x14ac:dyDescent="0.25"/>
    <row r="764" ht="13.5" customHeight="1" x14ac:dyDescent="0.25"/>
    <row r="765" ht="13.5" customHeight="1" x14ac:dyDescent="0.25"/>
    <row r="766" ht="13.5" customHeight="1" x14ac:dyDescent="0.25"/>
    <row r="767" ht="13.5" customHeight="1" x14ac:dyDescent="0.25"/>
    <row r="768" ht="13.5" customHeight="1" x14ac:dyDescent="0.25"/>
  </sheetData>
  <sortState ref="A12:K63">
    <sortCondition ref="K12"/>
  </sortState>
  <mergeCells count="12">
    <mergeCell ref="D79:E79"/>
    <mergeCell ref="A1:F1"/>
    <mergeCell ref="B75:D75"/>
    <mergeCell ref="B2:C2"/>
    <mergeCell ref="B3:C3"/>
    <mergeCell ref="D2:G10"/>
    <mergeCell ref="B4:C4"/>
    <mergeCell ref="B5:C5"/>
    <mergeCell ref="B6:C6"/>
    <mergeCell ref="B7:C7"/>
    <mergeCell ref="B8:C8"/>
    <mergeCell ref="B9:C9"/>
  </mergeCells>
  <phoneticPr fontId="0" type="noConversion"/>
  <dataValidations count="1">
    <dataValidation type="list" allowBlank="1" showInputMessage="1" showErrorMessage="1" sqref="A12:A74">
      <formula1>$R$3</formula1>
    </dataValidation>
  </dataValidations>
  <hyperlinks>
    <hyperlink ref="J24" r:id="rId1" display="http://www.cengage.com/search/showresults.do?Ntk=APG&amp;Ntt="/>
    <hyperlink ref="C52" r:id="rId2"/>
    <hyperlink ref="C57" r:id="rId3"/>
    <hyperlink ref="C50" r:id="rId4" display="Novels for Students 49"/>
    <hyperlink ref="C36" r:id="rId5"/>
    <hyperlink ref="C37" r:id="rId6"/>
    <hyperlink ref="C38" r:id="rId7"/>
    <hyperlink ref="C13" r:id="rId8"/>
  </hyperlinks>
  <pageMargins left="0.25" right="0.25" top="0.5" bottom="0.5" header="0.5" footer="0.5"/>
  <pageSetup scale="50" orientation="portrait" horizontalDpi="200" verticalDpi="200" r:id="rId9"/>
  <headerFooter alignWithMargins="0"/>
  <ignoredErrors>
    <ignoredError sqref="G14:G65 C14:C35 C39:C65 C12 G12" unlockedFormula="1"/>
  </ignoredErrors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 Form</vt:lpstr>
      <vt:lpstr>Sheet1</vt:lpstr>
      <vt:lpstr>'Order Form'!Print_Area</vt:lpstr>
    </vt:vector>
  </TitlesOfParts>
  <Company>Gale/Cengage Learning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brisse</dc:creator>
  <cp:lastModifiedBy>Edgar Mosshamer</cp:lastModifiedBy>
  <cp:lastPrinted>2015-08-07T18:53:28Z</cp:lastPrinted>
  <dcterms:created xsi:type="dcterms:W3CDTF">2008-05-16T14:18:31Z</dcterms:created>
  <dcterms:modified xsi:type="dcterms:W3CDTF">2015-10-28T17:06:01Z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-708997873</vt:i4>
  </property>
  <property fmtid="{D5CDD505-2E9C-101B-9397-08002B2CF9AE}" pid="4" name="_EmailSubject">
    <vt:lpwstr>New Gale GVRL Offer</vt:lpwstr>
  </property>
  <property fmtid="{D5CDD505-2E9C-101B-9397-08002B2CF9AE}" pid="5" name="_AuthorEmail">
    <vt:lpwstr>kira.prince@cengage.com</vt:lpwstr>
  </property>
  <property fmtid="{D5CDD505-2E9C-101B-9397-08002B2CF9AE}" pid="6" name="_AuthorEmailDisplayName">
    <vt:lpwstr>Prince, Kira M</vt:lpwstr>
  </property>
  <property fmtid="{D5CDD505-2E9C-101B-9397-08002B2CF9AE}" pid="7" name="_PreviousAdHocReviewCycleID">
    <vt:i4>-1535029455</vt:i4>
  </property>
  <property fmtid="{D5CDD505-2E9C-101B-9397-08002B2CF9AE}" pid="8" name="_ReviewingToolsShownOnce">
    <vt:lpwstr/>
  </property>
</Properties>
</file>