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allison_farrar_cengage_com/Documents/Desktop/"/>
    </mc:Choice>
  </mc:AlternateContent>
  <xr:revisionPtr revIDLastSave="0" documentId="8_{CC88F23C-8A38-40DF-8A8E-907E34D025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re List" sheetId="1" r:id="rId1"/>
    <sheet name="Addtl eBooks" sheetId="2" r:id="rId2"/>
    <sheet name="Striving Reader" sheetId="3" r:id="rId3"/>
  </sheets>
  <definedNames>
    <definedName name="_xlnm._FilterDatabase" localSheetId="1" hidden="1">'Addtl eBooks'!$A$2:$M$381</definedName>
    <definedName name="_xlnm._FilterDatabase" localSheetId="0" hidden="1">'Core List'!$A$9:$S$525</definedName>
    <definedName name="_xlnm._FilterDatabase" localSheetId="2" hidden="1">'Striving Reader'!$A$136:$O$576</definedName>
    <definedName name="aa">#REF!</definedName>
    <definedName name="_xlnm.Print_Area" localSheetId="1">'Addtl eBooks'!$A$1:$L$381</definedName>
    <definedName name="_xlnm.Print_Area" localSheetId="0">'Core List'!$B$1:$N$530</definedName>
    <definedName name="_xlnm.Print_Area" localSheetId="2">'Striving Reader'!$A$1:$O$577</definedName>
    <definedName name="_xlnm.Print_Titles" localSheetId="1">'Addtl eBooks'!$2:$2</definedName>
    <definedName name="_xlnm.Print_Titles" localSheetId="0">'Core List'!$9:$9</definedName>
    <definedName name="_xlnm.Print_Titles" localSheetId="2">'Striving Reader'!$1:$7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1" i="1" l="1"/>
  <c r="B19" i="2" l="1"/>
  <c r="Q10" i="1"/>
  <c r="P1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338" i="1"/>
  <c r="N323" i="1"/>
  <c r="P323" i="1" s="1"/>
  <c r="N261" i="1"/>
  <c r="N231" i="1"/>
  <c r="P231" i="1" s="1"/>
  <c r="N230" i="1"/>
  <c r="N229" i="1"/>
  <c r="P229" i="1" s="1"/>
  <c r="N228" i="1"/>
  <c r="P228" i="1" s="1"/>
  <c r="N227" i="1"/>
  <c r="P227" i="1" s="1"/>
  <c r="N226" i="1"/>
  <c r="P226" i="1" s="1"/>
  <c r="N225" i="1"/>
  <c r="N224" i="1"/>
  <c r="P224" i="1" s="1"/>
  <c r="N223" i="1"/>
  <c r="P223" i="1" s="1"/>
  <c r="N222" i="1"/>
  <c r="N221" i="1"/>
  <c r="P221" i="1" s="1"/>
  <c r="N220" i="1"/>
  <c r="P220" i="1" s="1"/>
  <c r="N219" i="1"/>
  <c r="P219" i="1" s="1"/>
  <c r="N218" i="1"/>
  <c r="N217" i="1"/>
  <c r="N216" i="1"/>
  <c r="P216" i="1" s="1"/>
  <c r="N215" i="1"/>
  <c r="P215" i="1" s="1"/>
  <c r="N214" i="1"/>
  <c r="P214" i="1" s="1"/>
  <c r="N213" i="1"/>
  <c r="N212" i="1"/>
  <c r="P212" i="1" s="1"/>
  <c r="N211" i="1"/>
  <c r="P211" i="1" s="1"/>
  <c r="N210" i="1"/>
  <c r="N209" i="1"/>
  <c r="P209" i="1" s="1"/>
  <c r="N208" i="1"/>
  <c r="P208" i="1" s="1"/>
  <c r="N207" i="1"/>
  <c r="P207" i="1" s="1"/>
  <c r="N206" i="1"/>
  <c r="P206" i="1" s="1"/>
  <c r="N205" i="1"/>
  <c r="N153" i="1"/>
  <c r="P153" i="1" s="1"/>
  <c r="N152" i="1"/>
  <c r="P152" i="1" s="1"/>
  <c r="N145" i="1"/>
  <c r="N137" i="1"/>
  <c r="P137" i="1" s="1"/>
  <c r="N51" i="1"/>
  <c r="N10" i="1"/>
  <c r="N11" i="1"/>
  <c r="P11" i="1" s="1"/>
  <c r="R338" i="1"/>
  <c r="P338" i="1"/>
  <c r="R323" i="1"/>
  <c r="R261" i="1"/>
  <c r="P261" i="1"/>
  <c r="R231" i="1"/>
  <c r="R230" i="1"/>
  <c r="P230" i="1"/>
  <c r="R229" i="1"/>
  <c r="R228" i="1"/>
  <c r="R227" i="1"/>
  <c r="R226" i="1"/>
  <c r="R225" i="1"/>
  <c r="P225" i="1"/>
  <c r="R224" i="1"/>
  <c r="R223" i="1"/>
  <c r="R222" i="1"/>
  <c r="P222" i="1"/>
  <c r="R221" i="1"/>
  <c r="R220" i="1"/>
  <c r="R219" i="1"/>
  <c r="R218" i="1"/>
  <c r="P218" i="1"/>
  <c r="R217" i="1"/>
  <c r="P217" i="1"/>
  <c r="R216" i="1"/>
  <c r="R215" i="1"/>
  <c r="R214" i="1"/>
  <c r="R213" i="1"/>
  <c r="P213" i="1"/>
  <c r="R212" i="1"/>
  <c r="R211" i="1"/>
  <c r="R210" i="1"/>
  <c r="P210" i="1"/>
  <c r="R209" i="1"/>
  <c r="R208" i="1"/>
  <c r="R207" i="1"/>
  <c r="R206" i="1"/>
  <c r="R205" i="1"/>
  <c r="P205" i="1"/>
  <c r="R153" i="1"/>
  <c r="R152" i="1"/>
  <c r="R145" i="1"/>
  <c r="P145" i="1"/>
  <c r="R137" i="1"/>
  <c r="R51" i="1"/>
  <c r="P51" i="1"/>
  <c r="R10" i="1"/>
  <c r="Q11" i="1" l="1"/>
  <c r="R573" i="3" l="1"/>
  <c r="S570" i="3"/>
  <c r="R570" i="3"/>
  <c r="S569" i="3"/>
  <c r="R569" i="3"/>
  <c r="S568" i="3"/>
  <c r="R568" i="3"/>
  <c r="S567" i="3"/>
  <c r="R567" i="3"/>
  <c r="S566" i="3"/>
  <c r="R566" i="3"/>
  <c r="S565" i="3"/>
  <c r="R565" i="3"/>
  <c r="S564" i="3"/>
  <c r="R564" i="3"/>
  <c r="S563" i="3"/>
  <c r="R563" i="3"/>
  <c r="S562" i="3"/>
  <c r="R562" i="3"/>
  <c r="S561" i="3"/>
  <c r="R561" i="3"/>
  <c r="S560" i="3"/>
  <c r="R560" i="3"/>
  <c r="S559" i="3"/>
  <c r="R559" i="3"/>
  <c r="S558" i="3"/>
  <c r="R558" i="3"/>
  <c r="S557" i="3"/>
  <c r="R557" i="3"/>
  <c r="S556" i="3"/>
  <c r="R556" i="3"/>
  <c r="S555" i="3"/>
  <c r="R555" i="3"/>
  <c r="S554" i="3"/>
  <c r="R554" i="3"/>
  <c r="S553" i="3"/>
  <c r="R553" i="3"/>
  <c r="S552" i="3"/>
  <c r="R552" i="3"/>
  <c r="S551" i="3"/>
  <c r="R551" i="3"/>
  <c r="S550" i="3"/>
  <c r="R550" i="3"/>
  <c r="S549" i="3"/>
  <c r="R549" i="3"/>
  <c r="S548" i="3"/>
  <c r="R548" i="3"/>
  <c r="S547" i="3"/>
  <c r="R547" i="3"/>
  <c r="S546" i="3"/>
  <c r="R546" i="3"/>
  <c r="S545" i="3"/>
  <c r="R545" i="3"/>
  <c r="S544" i="3"/>
  <c r="R544" i="3"/>
  <c r="S543" i="3"/>
  <c r="R543" i="3"/>
  <c r="S542" i="3"/>
  <c r="R542" i="3"/>
  <c r="S541" i="3"/>
  <c r="R541" i="3"/>
  <c r="S540" i="3"/>
  <c r="R540" i="3"/>
  <c r="S539" i="3"/>
  <c r="R539" i="3"/>
  <c r="S538" i="3"/>
  <c r="R538" i="3"/>
  <c r="S537" i="3"/>
  <c r="R537" i="3"/>
  <c r="S536" i="3"/>
  <c r="R536" i="3"/>
  <c r="S535" i="3"/>
  <c r="R535" i="3"/>
  <c r="S534" i="3"/>
  <c r="R534" i="3"/>
  <c r="S533" i="3"/>
  <c r="R533" i="3"/>
  <c r="S532" i="3"/>
  <c r="R532" i="3"/>
  <c r="S531" i="3"/>
  <c r="R531" i="3"/>
  <c r="S530" i="3"/>
  <c r="R530" i="3"/>
  <c r="S529" i="3"/>
  <c r="R529" i="3"/>
  <c r="S528" i="3"/>
  <c r="R528" i="3"/>
  <c r="S527" i="3"/>
  <c r="R527" i="3"/>
  <c r="S526" i="3"/>
  <c r="R526" i="3"/>
  <c r="S525" i="3"/>
  <c r="R525" i="3"/>
  <c r="S524" i="3"/>
  <c r="R524" i="3"/>
  <c r="S523" i="3"/>
  <c r="R523" i="3"/>
  <c r="S522" i="3"/>
  <c r="R522" i="3"/>
  <c r="S521" i="3"/>
  <c r="R521" i="3"/>
  <c r="S520" i="3"/>
  <c r="R520" i="3"/>
  <c r="S519" i="3"/>
  <c r="R519" i="3"/>
  <c r="S518" i="3"/>
  <c r="R518" i="3"/>
  <c r="S517" i="3"/>
  <c r="R517" i="3"/>
  <c r="S516" i="3"/>
  <c r="R516" i="3"/>
  <c r="S515" i="3"/>
  <c r="R515" i="3"/>
  <c r="S514" i="3"/>
  <c r="R514" i="3"/>
  <c r="S513" i="3"/>
  <c r="R513" i="3"/>
  <c r="S512" i="3"/>
  <c r="R512" i="3"/>
  <c r="S511" i="3"/>
  <c r="R511" i="3"/>
  <c r="S510" i="3"/>
  <c r="R510" i="3"/>
  <c r="S509" i="3"/>
  <c r="R509" i="3"/>
  <c r="S508" i="3"/>
  <c r="R508" i="3"/>
  <c r="S507" i="3"/>
  <c r="R507" i="3"/>
  <c r="S506" i="3"/>
  <c r="R506" i="3"/>
  <c r="S505" i="3"/>
  <c r="R505" i="3"/>
  <c r="S504" i="3"/>
  <c r="R504" i="3"/>
  <c r="S503" i="3"/>
  <c r="R503" i="3"/>
  <c r="S502" i="3"/>
  <c r="R502" i="3"/>
  <c r="S501" i="3"/>
  <c r="R501" i="3"/>
  <c r="S500" i="3"/>
  <c r="R500" i="3"/>
  <c r="S499" i="3"/>
  <c r="R499" i="3"/>
  <c r="S498" i="3"/>
  <c r="R498" i="3"/>
  <c r="S497" i="3"/>
  <c r="R497" i="3"/>
  <c r="S496" i="3"/>
  <c r="R496" i="3"/>
  <c r="S495" i="3"/>
  <c r="R495" i="3"/>
  <c r="S494" i="3"/>
  <c r="R494" i="3"/>
  <c r="S493" i="3"/>
  <c r="R493" i="3"/>
  <c r="S492" i="3"/>
  <c r="R492" i="3"/>
  <c r="S491" i="3"/>
  <c r="R491" i="3"/>
  <c r="S490" i="3"/>
  <c r="R490" i="3"/>
  <c r="S489" i="3"/>
  <c r="R489" i="3"/>
  <c r="S488" i="3"/>
  <c r="R488" i="3"/>
  <c r="S487" i="3"/>
  <c r="R487" i="3"/>
  <c r="S486" i="3"/>
  <c r="R486" i="3"/>
  <c r="S485" i="3"/>
  <c r="R485" i="3"/>
  <c r="S484" i="3"/>
  <c r="R484" i="3"/>
  <c r="S483" i="3"/>
  <c r="R483" i="3"/>
  <c r="S482" i="3"/>
  <c r="R482" i="3"/>
  <c r="S481" i="3"/>
  <c r="R481" i="3"/>
  <c r="S480" i="3"/>
  <c r="R480" i="3"/>
  <c r="S479" i="3"/>
  <c r="R479" i="3"/>
  <c r="S478" i="3"/>
  <c r="R478" i="3"/>
  <c r="S477" i="3"/>
  <c r="R477" i="3"/>
  <c r="S476" i="3"/>
  <c r="R476" i="3"/>
  <c r="S475" i="3"/>
  <c r="R475" i="3"/>
  <c r="S474" i="3"/>
  <c r="R474" i="3"/>
  <c r="S473" i="3"/>
  <c r="R473" i="3"/>
  <c r="S472" i="3"/>
  <c r="R472" i="3"/>
  <c r="S471" i="3"/>
  <c r="R471" i="3"/>
  <c r="S470" i="3"/>
  <c r="R470" i="3"/>
  <c r="S469" i="3"/>
  <c r="R469" i="3"/>
  <c r="S468" i="3"/>
  <c r="R468" i="3"/>
  <c r="S467" i="3"/>
  <c r="R467" i="3"/>
  <c r="S466" i="3"/>
  <c r="R466" i="3"/>
  <c r="S465" i="3"/>
  <c r="R465" i="3"/>
  <c r="S464" i="3"/>
  <c r="R464" i="3"/>
  <c r="S463" i="3"/>
  <c r="R463" i="3"/>
  <c r="S462" i="3"/>
  <c r="R462" i="3"/>
  <c r="S461" i="3"/>
  <c r="R461" i="3"/>
  <c r="S460" i="3"/>
  <c r="R460" i="3"/>
  <c r="S459" i="3"/>
  <c r="R459" i="3"/>
  <c r="S458" i="3"/>
  <c r="R458" i="3"/>
  <c r="S457" i="3"/>
  <c r="R457" i="3"/>
  <c r="S456" i="3"/>
  <c r="R456" i="3"/>
  <c r="S455" i="3"/>
  <c r="R455" i="3"/>
  <c r="S454" i="3"/>
  <c r="R454" i="3"/>
  <c r="S453" i="3"/>
  <c r="R453" i="3"/>
  <c r="S452" i="3"/>
  <c r="R452" i="3"/>
  <c r="S451" i="3"/>
  <c r="R451" i="3"/>
  <c r="S450" i="3"/>
  <c r="R450" i="3"/>
  <c r="S449" i="3"/>
  <c r="R449" i="3"/>
  <c r="S448" i="3"/>
  <c r="R448" i="3"/>
  <c r="S447" i="3"/>
  <c r="R447" i="3"/>
  <c r="S446" i="3"/>
  <c r="R446" i="3"/>
  <c r="S445" i="3"/>
  <c r="R445" i="3"/>
  <c r="S444" i="3"/>
  <c r="R444" i="3"/>
  <c r="S443" i="3"/>
  <c r="R443" i="3"/>
  <c r="S442" i="3"/>
  <c r="R442" i="3"/>
  <c r="S441" i="3"/>
  <c r="R441" i="3"/>
  <c r="S440" i="3"/>
  <c r="R440" i="3"/>
  <c r="S439" i="3"/>
  <c r="R439" i="3"/>
  <c r="S438" i="3"/>
  <c r="R438" i="3"/>
  <c r="S437" i="3"/>
  <c r="R437" i="3"/>
  <c r="S436" i="3"/>
  <c r="R436" i="3"/>
  <c r="S435" i="3"/>
  <c r="R435" i="3"/>
  <c r="S434" i="3"/>
  <c r="R434" i="3"/>
  <c r="S433" i="3"/>
  <c r="R433" i="3"/>
  <c r="S432" i="3"/>
  <c r="R432" i="3"/>
  <c r="S431" i="3"/>
  <c r="R431" i="3"/>
  <c r="S430" i="3"/>
  <c r="R430" i="3"/>
  <c r="S429" i="3"/>
  <c r="R429" i="3"/>
  <c r="S428" i="3"/>
  <c r="R428" i="3"/>
  <c r="S427" i="3"/>
  <c r="R427" i="3"/>
  <c r="S426" i="3"/>
  <c r="R426" i="3"/>
  <c r="S425" i="3"/>
  <c r="R425" i="3"/>
  <c r="S424" i="3"/>
  <c r="R424" i="3"/>
  <c r="S423" i="3"/>
  <c r="R423" i="3"/>
  <c r="S422" i="3"/>
  <c r="R422" i="3"/>
  <c r="S421" i="3"/>
  <c r="R421" i="3"/>
  <c r="S420" i="3"/>
  <c r="R420" i="3"/>
  <c r="S419" i="3"/>
  <c r="R419" i="3"/>
  <c r="S418" i="3"/>
  <c r="R418" i="3"/>
  <c r="S417" i="3"/>
  <c r="R417" i="3"/>
  <c r="S416" i="3"/>
  <c r="R416" i="3"/>
  <c r="S415" i="3"/>
  <c r="R415" i="3"/>
  <c r="S414" i="3"/>
  <c r="R414" i="3"/>
  <c r="S413" i="3"/>
  <c r="R413" i="3"/>
  <c r="S412" i="3"/>
  <c r="R412" i="3"/>
  <c r="S411" i="3"/>
  <c r="R411" i="3"/>
  <c r="S410" i="3"/>
  <c r="R410" i="3"/>
  <c r="S409" i="3"/>
  <c r="R409" i="3"/>
  <c r="S408" i="3"/>
  <c r="R408" i="3"/>
  <c r="S407" i="3"/>
  <c r="R407" i="3"/>
  <c r="S406" i="3"/>
  <c r="R406" i="3"/>
  <c r="S405" i="3"/>
  <c r="R405" i="3"/>
  <c r="S404" i="3"/>
  <c r="R404" i="3"/>
  <c r="S403" i="3"/>
  <c r="R403" i="3"/>
  <c r="S402" i="3"/>
  <c r="R402" i="3"/>
  <c r="S401" i="3"/>
  <c r="R401" i="3"/>
  <c r="S400" i="3"/>
  <c r="R400" i="3"/>
  <c r="S399" i="3"/>
  <c r="R399" i="3"/>
  <c r="S398" i="3"/>
  <c r="R398" i="3"/>
  <c r="S397" i="3"/>
  <c r="R397" i="3"/>
  <c r="S396" i="3"/>
  <c r="R396" i="3"/>
  <c r="S395" i="3"/>
  <c r="R395" i="3"/>
  <c r="S394" i="3"/>
  <c r="R394" i="3"/>
  <c r="S393" i="3"/>
  <c r="R393" i="3"/>
  <c r="S392" i="3"/>
  <c r="R392" i="3"/>
  <c r="S391" i="3"/>
  <c r="R391" i="3"/>
  <c r="S390" i="3"/>
  <c r="R390" i="3"/>
  <c r="S389" i="3"/>
  <c r="R389" i="3"/>
  <c r="S388" i="3"/>
  <c r="R388" i="3"/>
  <c r="S387" i="3"/>
  <c r="R387" i="3"/>
  <c r="S386" i="3"/>
  <c r="R386" i="3"/>
  <c r="S385" i="3"/>
  <c r="R385" i="3"/>
  <c r="S384" i="3"/>
  <c r="R384" i="3"/>
  <c r="S383" i="3"/>
  <c r="R383" i="3"/>
  <c r="S382" i="3"/>
  <c r="R382" i="3"/>
  <c r="S381" i="3"/>
  <c r="R381" i="3"/>
  <c r="S380" i="3"/>
  <c r="R380" i="3"/>
  <c r="S379" i="3"/>
  <c r="R379" i="3"/>
  <c r="S378" i="3"/>
  <c r="R378" i="3"/>
  <c r="S377" i="3"/>
  <c r="R377" i="3"/>
  <c r="S376" i="3"/>
  <c r="R376" i="3"/>
  <c r="S375" i="3"/>
  <c r="R375" i="3"/>
  <c r="S374" i="3"/>
  <c r="R374" i="3"/>
  <c r="S373" i="3"/>
  <c r="R373" i="3"/>
  <c r="S372" i="3"/>
  <c r="R372" i="3"/>
  <c r="S371" i="3"/>
  <c r="R371" i="3"/>
  <c r="S370" i="3"/>
  <c r="R370" i="3"/>
  <c r="S369" i="3"/>
  <c r="R369" i="3"/>
  <c r="S368" i="3"/>
  <c r="R368" i="3"/>
  <c r="S367" i="3"/>
  <c r="R367" i="3"/>
  <c r="S366" i="3"/>
  <c r="R366" i="3"/>
  <c r="S365" i="3"/>
  <c r="R365" i="3"/>
  <c r="S364" i="3"/>
  <c r="R364" i="3"/>
  <c r="S363" i="3"/>
  <c r="R363" i="3"/>
  <c r="S362" i="3"/>
  <c r="R362" i="3"/>
  <c r="S361" i="3"/>
  <c r="R361" i="3"/>
  <c r="S360" i="3"/>
  <c r="R360" i="3"/>
  <c r="S359" i="3"/>
  <c r="R359" i="3"/>
  <c r="S358" i="3"/>
  <c r="R358" i="3"/>
  <c r="S357" i="3"/>
  <c r="R357" i="3"/>
  <c r="S356" i="3"/>
  <c r="R356" i="3"/>
  <c r="S355" i="3"/>
  <c r="R355" i="3"/>
  <c r="S354" i="3"/>
  <c r="R354" i="3"/>
  <c r="S353" i="3"/>
  <c r="R353" i="3"/>
  <c r="S352" i="3"/>
  <c r="R352" i="3"/>
  <c r="S351" i="3"/>
  <c r="R351" i="3"/>
  <c r="S350" i="3"/>
  <c r="R350" i="3"/>
  <c r="S349" i="3"/>
  <c r="R349" i="3"/>
  <c r="S348" i="3"/>
  <c r="R348" i="3"/>
  <c r="S347" i="3"/>
  <c r="R347" i="3"/>
  <c r="S346" i="3"/>
  <c r="R346" i="3"/>
  <c r="S345" i="3"/>
  <c r="R345" i="3"/>
  <c r="S344" i="3"/>
  <c r="R344" i="3"/>
  <c r="S343" i="3"/>
  <c r="R343" i="3"/>
  <c r="S342" i="3"/>
  <c r="R342" i="3"/>
  <c r="S341" i="3"/>
  <c r="R341" i="3"/>
  <c r="S340" i="3"/>
  <c r="R340" i="3"/>
  <c r="S339" i="3"/>
  <c r="R339" i="3"/>
  <c r="S338" i="3"/>
  <c r="R338" i="3"/>
  <c r="S337" i="3"/>
  <c r="R337" i="3"/>
  <c r="S336" i="3"/>
  <c r="R336" i="3"/>
  <c r="S335" i="3"/>
  <c r="R335" i="3"/>
  <c r="S334" i="3"/>
  <c r="R334" i="3"/>
  <c r="S333" i="3"/>
  <c r="R333" i="3"/>
  <c r="S332" i="3"/>
  <c r="R332" i="3"/>
  <c r="S331" i="3"/>
  <c r="R331" i="3"/>
  <c r="S330" i="3"/>
  <c r="R330" i="3"/>
  <c r="S329" i="3"/>
  <c r="R329" i="3"/>
  <c r="S328" i="3"/>
  <c r="R328" i="3"/>
  <c r="S327" i="3"/>
  <c r="R327" i="3"/>
  <c r="S326" i="3"/>
  <c r="R326" i="3"/>
  <c r="S325" i="3"/>
  <c r="R325" i="3"/>
  <c r="S324" i="3"/>
  <c r="R324" i="3"/>
  <c r="S323" i="3"/>
  <c r="R323" i="3"/>
  <c r="S322" i="3"/>
  <c r="R322" i="3"/>
  <c r="S321" i="3"/>
  <c r="R321" i="3"/>
  <c r="S320" i="3"/>
  <c r="R320" i="3"/>
  <c r="S319" i="3"/>
  <c r="R319" i="3"/>
  <c r="S318" i="3"/>
  <c r="R318" i="3"/>
  <c r="S317" i="3"/>
  <c r="R317" i="3"/>
  <c r="S316" i="3"/>
  <c r="R316" i="3"/>
  <c r="S315" i="3"/>
  <c r="R315" i="3"/>
  <c r="S314" i="3"/>
  <c r="R314" i="3"/>
  <c r="S313" i="3"/>
  <c r="R313" i="3"/>
  <c r="S312" i="3"/>
  <c r="R312" i="3"/>
  <c r="S311" i="3"/>
  <c r="R311" i="3"/>
  <c r="S310" i="3"/>
  <c r="R310" i="3"/>
  <c r="S309" i="3"/>
  <c r="R309" i="3"/>
  <c r="S308" i="3"/>
  <c r="R308" i="3"/>
  <c r="S307" i="3"/>
  <c r="R307" i="3"/>
  <c r="S306" i="3"/>
  <c r="R306" i="3"/>
  <c r="S305" i="3"/>
  <c r="R305" i="3"/>
  <c r="S304" i="3"/>
  <c r="R304" i="3"/>
  <c r="S303" i="3"/>
  <c r="R303" i="3"/>
  <c r="S302" i="3"/>
  <c r="R302" i="3"/>
  <c r="S301" i="3"/>
  <c r="R301" i="3"/>
  <c r="S300" i="3"/>
  <c r="R300" i="3"/>
  <c r="S299" i="3"/>
  <c r="R299" i="3"/>
  <c r="S298" i="3"/>
  <c r="R298" i="3"/>
  <c r="S297" i="3"/>
  <c r="R297" i="3"/>
  <c r="S296" i="3"/>
  <c r="R296" i="3"/>
  <c r="S295" i="3"/>
  <c r="R295" i="3"/>
  <c r="S294" i="3"/>
  <c r="R294" i="3"/>
  <c r="S293" i="3"/>
  <c r="R293" i="3"/>
  <c r="S292" i="3"/>
  <c r="R292" i="3"/>
  <c r="S291" i="3"/>
  <c r="R291" i="3"/>
  <c r="S290" i="3"/>
  <c r="R290" i="3"/>
  <c r="S289" i="3"/>
  <c r="R289" i="3"/>
  <c r="S288" i="3"/>
  <c r="R288" i="3"/>
  <c r="S287" i="3"/>
  <c r="R287" i="3"/>
  <c r="S286" i="3"/>
  <c r="R286" i="3"/>
  <c r="S285" i="3"/>
  <c r="R285" i="3"/>
  <c r="S284" i="3"/>
  <c r="R284" i="3"/>
  <c r="S283" i="3"/>
  <c r="R283" i="3"/>
  <c r="S282" i="3"/>
  <c r="R282" i="3"/>
  <c r="S281" i="3"/>
  <c r="R281" i="3"/>
  <c r="S280" i="3"/>
  <c r="R280" i="3"/>
  <c r="S279" i="3"/>
  <c r="R279" i="3"/>
  <c r="S278" i="3"/>
  <c r="R278" i="3"/>
  <c r="S277" i="3"/>
  <c r="R277" i="3"/>
  <c r="S276" i="3"/>
  <c r="R276" i="3"/>
  <c r="S275" i="3"/>
  <c r="R275" i="3"/>
  <c r="S274" i="3"/>
  <c r="R274" i="3"/>
  <c r="S273" i="3"/>
  <c r="R273" i="3"/>
  <c r="S272" i="3"/>
  <c r="R272" i="3"/>
  <c r="S271" i="3"/>
  <c r="R271" i="3"/>
  <c r="S270" i="3"/>
  <c r="R270" i="3"/>
  <c r="S269" i="3"/>
  <c r="R269" i="3"/>
  <c r="S268" i="3"/>
  <c r="R268" i="3"/>
  <c r="S267" i="3"/>
  <c r="R267" i="3"/>
  <c r="S266" i="3"/>
  <c r="R266" i="3"/>
  <c r="S265" i="3"/>
  <c r="R265" i="3"/>
  <c r="S264" i="3"/>
  <c r="R264" i="3"/>
  <c r="S263" i="3"/>
  <c r="R263" i="3"/>
  <c r="S262" i="3"/>
  <c r="R262" i="3"/>
  <c r="S261" i="3"/>
  <c r="R261" i="3"/>
  <c r="S260" i="3"/>
  <c r="R260" i="3"/>
  <c r="S259" i="3"/>
  <c r="R259" i="3"/>
  <c r="S258" i="3"/>
  <c r="R258" i="3"/>
  <c r="S257" i="3"/>
  <c r="R257" i="3"/>
  <c r="S256" i="3"/>
  <c r="R256" i="3"/>
  <c r="S255" i="3"/>
  <c r="R255" i="3"/>
  <c r="S254" i="3"/>
  <c r="R254" i="3"/>
  <c r="S253" i="3"/>
  <c r="R253" i="3"/>
  <c r="S252" i="3"/>
  <c r="R252" i="3"/>
  <c r="S251" i="3"/>
  <c r="R251" i="3"/>
  <c r="S250" i="3"/>
  <c r="R250" i="3"/>
  <c r="S249" i="3"/>
  <c r="R249" i="3"/>
  <c r="S248" i="3"/>
  <c r="R248" i="3"/>
  <c r="S247" i="3"/>
  <c r="R247" i="3"/>
  <c r="S246" i="3"/>
  <c r="R246" i="3"/>
  <c r="S245" i="3"/>
  <c r="R245" i="3"/>
  <c r="S244" i="3"/>
  <c r="R244" i="3"/>
  <c r="S243" i="3"/>
  <c r="R243" i="3"/>
  <c r="S242" i="3"/>
  <c r="R242" i="3"/>
  <c r="S241" i="3"/>
  <c r="R241" i="3"/>
  <c r="S240" i="3"/>
  <c r="R240" i="3"/>
  <c r="S239" i="3"/>
  <c r="R239" i="3"/>
  <c r="S238" i="3"/>
  <c r="R238" i="3"/>
  <c r="S237" i="3"/>
  <c r="R237" i="3"/>
  <c r="S236" i="3"/>
  <c r="R236" i="3"/>
  <c r="S235" i="3"/>
  <c r="R235" i="3"/>
  <c r="S234" i="3"/>
  <c r="R234" i="3"/>
  <c r="S233" i="3"/>
  <c r="R233" i="3"/>
  <c r="S232" i="3"/>
  <c r="R232" i="3"/>
  <c r="S231" i="3"/>
  <c r="R231" i="3"/>
  <c r="S230" i="3"/>
  <c r="R230" i="3"/>
  <c r="S229" i="3"/>
  <c r="R229" i="3"/>
  <c r="S228" i="3"/>
  <c r="R228" i="3"/>
  <c r="S227" i="3"/>
  <c r="R227" i="3"/>
  <c r="S226" i="3"/>
  <c r="R226" i="3"/>
  <c r="S225" i="3"/>
  <c r="R225" i="3"/>
  <c r="S224" i="3"/>
  <c r="R224" i="3"/>
  <c r="S223" i="3"/>
  <c r="R223" i="3"/>
  <c r="S222" i="3"/>
  <c r="R222" i="3"/>
  <c r="S221" i="3"/>
  <c r="R221" i="3"/>
  <c r="S220" i="3"/>
  <c r="R220" i="3"/>
  <c r="S219" i="3"/>
  <c r="R219" i="3"/>
  <c r="S218" i="3"/>
  <c r="R218" i="3"/>
  <c r="S217" i="3"/>
  <c r="R217" i="3"/>
  <c r="S216" i="3"/>
  <c r="R216" i="3"/>
  <c r="S215" i="3"/>
  <c r="R215" i="3"/>
  <c r="S214" i="3"/>
  <c r="R214" i="3"/>
  <c r="S213" i="3"/>
  <c r="R213" i="3"/>
  <c r="S212" i="3"/>
  <c r="R212" i="3"/>
  <c r="S211" i="3"/>
  <c r="R211" i="3"/>
  <c r="S210" i="3"/>
  <c r="R210" i="3"/>
  <c r="S209" i="3"/>
  <c r="R209" i="3"/>
  <c r="S208" i="3"/>
  <c r="R208" i="3"/>
  <c r="S207" i="3"/>
  <c r="R207" i="3"/>
  <c r="S206" i="3"/>
  <c r="R206" i="3"/>
  <c r="S205" i="3"/>
  <c r="R205" i="3"/>
  <c r="S204" i="3"/>
  <c r="R204" i="3"/>
  <c r="S203" i="3"/>
  <c r="R203" i="3"/>
  <c r="S202" i="3"/>
  <c r="R202" i="3"/>
  <c r="S201" i="3"/>
  <c r="R201" i="3"/>
  <c r="S200" i="3"/>
  <c r="R200" i="3"/>
  <c r="S199" i="3"/>
  <c r="R199" i="3"/>
  <c r="S198" i="3"/>
  <c r="R198" i="3"/>
  <c r="S197" i="3"/>
  <c r="R197" i="3"/>
  <c r="S196" i="3"/>
  <c r="R196" i="3"/>
  <c r="S195" i="3"/>
  <c r="R195" i="3"/>
  <c r="S194" i="3"/>
  <c r="R194" i="3"/>
  <c r="S193" i="3"/>
  <c r="R193" i="3"/>
  <c r="S192" i="3"/>
  <c r="R192" i="3"/>
  <c r="S191" i="3"/>
  <c r="R191" i="3"/>
  <c r="S190" i="3"/>
  <c r="R190" i="3"/>
  <c r="S189" i="3"/>
  <c r="R189" i="3"/>
  <c r="S188" i="3"/>
  <c r="R188" i="3"/>
  <c r="S187" i="3"/>
  <c r="R187" i="3"/>
  <c r="S186" i="3"/>
  <c r="R186" i="3"/>
  <c r="S185" i="3"/>
  <c r="R185" i="3"/>
  <c r="S184" i="3"/>
  <c r="R184" i="3"/>
  <c r="S183" i="3"/>
  <c r="R183" i="3"/>
  <c r="S182" i="3"/>
  <c r="R182" i="3"/>
  <c r="S181" i="3"/>
  <c r="R181" i="3"/>
  <c r="S180" i="3"/>
  <c r="R180" i="3"/>
  <c r="S179" i="3"/>
  <c r="R179" i="3"/>
  <c r="S178" i="3"/>
  <c r="R178" i="3"/>
  <c r="S177" i="3"/>
  <c r="R177" i="3"/>
  <c r="S176" i="3"/>
  <c r="R176" i="3"/>
  <c r="S175" i="3"/>
  <c r="R175" i="3"/>
  <c r="S174" i="3"/>
  <c r="R174" i="3"/>
  <c r="S173" i="3"/>
  <c r="R173" i="3"/>
  <c r="S172" i="3"/>
  <c r="R172" i="3"/>
  <c r="S171" i="3"/>
  <c r="R171" i="3"/>
  <c r="S170" i="3"/>
  <c r="R170" i="3"/>
  <c r="S169" i="3"/>
  <c r="R169" i="3"/>
  <c r="S168" i="3"/>
  <c r="R168" i="3"/>
  <c r="S167" i="3"/>
  <c r="R167" i="3"/>
  <c r="S166" i="3"/>
  <c r="R166" i="3"/>
  <c r="S165" i="3"/>
  <c r="R165" i="3"/>
  <c r="S164" i="3"/>
  <c r="R164" i="3"/>
  <c r="S163" i="3"/>
  <c r="R163" i="3"/>
  <c r="S162" i="3"/>
  <c r="R162" i="3"/>
  <c r="S161" i="3"/>
  <c r="R161" i="3"/>
  <c r="S160" i="3"/>
  <c r="R160" i="3"/>
  <c r="S159" i="3"/>
  <c r="R159" i="3"/>
  <c r="S158" i="3"/>
  <c r="R158" i="3"/>
  <c r="S157" i="3"/>
  <c r="R157" i="3"/>
  <c r="S156" i="3"/>
  <c r="R156" i="3"/>
  <c r="S155" i="3"/>
  <c r="R155" i="3"/>
  <c r="S154" i="3"/>
  <c r="R154" i="3"/>
  <c r="S153" i="3"/>
  <c r="R153" i="3"/>
  <c r="S152" i="3"/>
  <c r="R152" i="3"/>
  <c r="S151" i="3"/>
  <c r="R151" i="3"/>
  <c r="S150" i="3"/>
  <c r="R150" i="3"/>
  <c r="S149" i="3"/>
  <c r="R149" i="3"/>
  <c r="S148" i="3"/>
  <c r="R148" i="3"/>
  <c r="S147" i="3"/>
  <c r="R147" i="3"/>
  <c r="S146" i="3"/>
  <c r="R146" i="3"/>
  <c r="S145" i="3"/>
  <c r="R145" i="3"/>
  <c r="S144" i="3"/>
  <c r="R144" i="3"/>
  <c r="S143" i="3"/>
  <c r="R143" i="3"/>
  <c r="S142" i="3"/>
  <c r="R142" i="3"/>
  <c r="S141" i="3"/>
  <c r="R141" i="3"/>
  <c r="S140" i="3"/>
  <c r="R140" i="3"/>
  <c r="S139" i="3"/>
  <c r="R139" i="3"/>
  <c r="S138" i="3"/>
  <c r="R138" i="3"/>
  <c r="S137" i="3"/>
  <c r="R137" i="3"/>
  <c r="S135" i="3"/>
  <c r="R135" i="3"/>
  <c r="S134" i="3"/>
  <c r="R134" i="3"/>
  <c r="S133" i="3"/>
  <c r="R133" i="3"/>
  <c r="S132" i="3"/>
  <c r="R132" i="3"/>
  <c r="S131" i="3"/>
  <c r="R131" i="3"/>
  <c r="S130" i="3"/>
  <c r="R130" i="3"/>
  <c r="S129" i="3"/>
  <c r="R129" i="3"/>
  <c r="S128" i="3"/>
  <c r="R128" i="3"/>
  <c r="S127" i="3"/>
  <c r="R127" i="3"/>
  <c r="S126" i="3"/>
  <c r="R126" i="3"/>
  <c r="S125" i="3"/>
  <c r="R125" i="3"/>
  <c r="S124" i="3"/>
  <c r="R124" i="3"/>
  <c r="S123" i="3"/>
  <c r="R123" i="3"/>
  <c r="S122" i="3"/>
  <c r="R122" i="3"/>
  <c r="S121" i="3"/>
  <c r="R121" i="3"/>
  <c r="S120" i="3"/>
  <c r="R120" i="3"/>
  <c r="S119" i="3"/>
  <c r="R119" i="3"/>
  <c r="S118" i="3"/>
  <c r="R118" i="3"/>
  <c r="S117" i="3"/>
  <c r="R117" i="3"/>
  <c r="S116" i="3"/>
  <c r="R116" i="3"/>
  <c r="S115" i="3"/>
  <c r="R115" i="3"/>
  <c r="S114" i="3"/>
  <c r="R114" i="3"/>
  <c r="S113" i="3"/>
  <c r="R113" i="3"/>
  <c r="S112" i="3"/>
  <c r="R112" i="3"/>
  <c r="S111" i="3"/>
  <c r="R111" i="3"/>
  <c r="S110" i="3"/>
  <c r="R110" i="3"/>
  <c r="S109" i="3"/>
  <c r="R109" i="3"/>
  <c r="S108" i="3"/>
  <c r="R108" i="3"/>
  <c r="S107" i="3"/>
  <c r="R107" i="3"/>
  <c r="S106" i="3"/>
  <c r="R106" i="3"/>
  <c r="S105" i="3"/>
  <c r="R105" i="3"/>
  <c r="S104" i="3"/>
  <c r="R104" i="3"/>
  <c r="S103" i="3"/>
  <c r="R103" i="3"/>
  <c r="S102" i="3"/>
  <c r="R102" i="3"/>
  <c r="S101" i="3"/>
  <c r="R101" i="3"/>
  <c r="S100" i="3"/>
  <c r="R100" i="3"/>
  <c r="S99" i="3"/>
  <c r="R99" i="3"/>
  <c r="S98" i="3"/>
  <c r="R98" i="3"/>
  <c r="S97" i="3"/>
  <c r="R97" i="3"/>
  <c r="S96" i="3"/>
  <c r="R96" i="3"/>
  <c r="S95" i="3"/>
  <c r="R95" i="3"/>
  <c r="S94" i="3"/>
  <c r="R94" i="3"/>
  <c r="S92" i="3"/>
  <c r="R92" i="3"/>
  <c r="S91" i="3"/>
  <c r="R91" i="3"/>
  <c r="S90" i="3"/>
  <c r="R90" i="3"/>
  <c r="S89" i="3"/>
  <c r="R89" i="3"/>
  <c r="S88" i="3"/>
  <c r="R88" i="3"/>
  <c r="S87" i="3"/>
  <c r="R87" i="3"/>
  <c r="S86" i="3"/>
  <c r="R86" i="3"/>
  <c r="S85" i="3"/>
  <c r="R85" i="3"/>
  <c r="S84" i="3"/>
  <c r="R84" i="3"/>
  <c r="S83" i="3"/>
  <c r="R83" i="3"/>
  <c r="S82" i="3"/>
  <c r="R82" i="3"/>
  <c r="S81" i="3"/>
  <c r="R81" i="3"/>
  <c r="S80" i="3"/>
  <c r="R80" i="3"/>
  <c r="S79" i="3"/>
  <c r="R79" i="3"/>
  <c r="S78" i="3"/>
  <c r="R78" i="3"/>
  <c r="S77" i="3"/>
  <c r="R77" i="3"/>
  <c r="S76" i="3"/>
  <c r="R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S68" i="3"/>
  <c r="R68" i="3"/>
  <c r="S67" i="3"/>
  <c r="R67" i="3"/>
  <c r="S66" i="3"/>
  <c r="R66" i="3"/>
  <c r="S65" i="3"/>
  <c r="R65" i="3"/>
  <c r="S64" i="3"/>
  <c r="R64" i="3"/>
  <c r="S63" i="3"/>
  <c r="R63" i="3"/>
  <c r="S62" i="3"/>
  <c r="R62" i="3"/>
  <c r="S61" i="3"/>
  <c r="R61" i="3"/>
  <c r="S60" i="3"/>
  <c r="R60" i="3"/>
  <c r="S59" i="3"/>
  <c r="R59" i="3"/>
  <c r="S58" i="3"/>
  <c r="R58" i="3"/>
  <c r="S57" i="3"/>
  <c r="R57" i="3"/>
  <c r="S56" i="3"/>
  <c r="R56" i="3"/>
  <c r="S55" i="3"/>
  <c r="R55" i="3"/>
  <c r="S54" i="3"/>
  <c r="R54" i="3"/>
  <c r="S53" i="3"/>
  <c r="R53" i="3"/>
  <c r="S52" i="3"/>
  <c r="R52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R50" i="3"/>
  <c r="R49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L377" i="2"/>
  <c r="L3" i="2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1" i="1"/>
  <c r="N150" i="1"/>
  <c r="N149" i="1"/>
  <c r="N148" i="1"/>
  <c r="N147" i="1"/>
  <c r="N146" i="1"/>
  <c r="N144" i="1"/>
  <c r="N143" i="1"/>
  <c r="N142" i="1"/>
  <c r="N141" i="1"/>
  <c r="N140" i="1"/>
  <c r="N139" i="1"/>
  <c r="N138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O576" i="3"/>
  <c r="R576" i="3" s="1"/>
  <c r="O575" i="3"/>
  <c r="R575" i="3" s="1"/>
  <c r="O574" i="3"/>
  <c r="R574" i="3" s="1"/>
  <c r="O573" i="3"/>
  <c r="O572" i="3"/>
  <c r="R572" i="3" s="1"/>
  <c r="O571" i="3"/>
  <c r="R571" i="3" s="1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0" i="3"/>
  <c r="O49" i="3"/>
  <c r="O48" i="3"/>
  <c r="R48" i="3" s="1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L380" i="2"/>
  <c r="L379" i="2"/>
  <c r="L378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R9" i="3" l="1"/>
  <c r="O577" i="3"/>
  <c r="N518" i="1" s="1"/>
  <c r="L381" i="2" l="1"/>
  <c r="Q380" i="2"/>
  <c r="B380" i="2" s="1"/>
  <c r="Q379" i="2"/>
  <c r="B379" i="2" s="1"/>
  <c r="Q378" i="2"/>
  <c r="B378" i="2" s="1"/>
  <c r="Q377" i="2"/>
  <c r="B377" i="2" s="1"/>
  <c r="Q376" i="2"/>
  <c r="B376" i="2" s="1"/>
  <c r="Q375" i="2"/>
  <c r="B375" i="2" s="1"/>
  <c r="Q374" i="2"/>
  <c r="B374" i="2" s="1"/>
  <c r="Q373" i="2"/>
  <c r="B373" i="2" s="1"/>
  <c r="Q372" i="2"/>
  <c r="B372" i="2" s="1"/>
  <c r="Q371" i="2"/>
  <c r="B371" i="2" s="1"/>
  <c r="Q370" i="2"/>
  <c r="B370" i="2" s="1"/>
  <c r="Q369" i="2"/>
  <c r="B369" i="2" s="1"/>
  <c r="Q368" i="2"/>
  <c r="B368" i="2" s="1"/>
  <c r="Q367" i="2"/>
  <c r="B367" i="2" s="1"/>
  <c r="Q366" i="2"/>
  <c r="B366" i="2" s="1"/>
  <c r="Q365" i="2"/>
  <c r="B365" i="2" s="1"/>
  <c r="Q364" i="2"/>
  <c r="B364" i="2" s="1"/>
  <c r="Q363" i="2"/>
  <c r="B363" i="2" s="1"/>
  <c r="Q362" i="2"/>
  <c r="B362" i="2" s="1"/>
  <c r="Q361" i="2"/>
  <c r="B361" i="2" s="1"/>
  <c r="Q360" i="2"/>
  <c r="B360" i="2" s="1"/>
  <c r="Q359" i="2"/>
  <c r="B359" i="2" s="1"/>
  <c r="Q358" i="2"/>
  <c r="B358" i="2" s="1"/>
  <c r="Q357" i="2"/>
  <c r="B357" i="2" s="1"/>
  <c r="Q356" i="2"/>
  <c r="B356" i="2" s="1"/>
  <c r="Q355" i="2"/>
  <c r="B355" i="2" s="1"/>
  <c r="Q354" i="2"/>
  <c r="B354" i="2" s="1"/>
  <c r="Q353" i="2"/>
  <c r="B353" i="2" s="1"/>
  <c r="Q352" i="2"/>
  <c r="B352" i="2" s="1"/>
  <c r="Q351" i="2"/>
  <c r="B351" i="2" s="1"/>
  <c r="Q350" i="2"/>
  <c r="B350" i="2" s="1"/>
  <c r="Q349" i="2"/>
  <c r="B349" i="2" s="1"/>
  <c r="Q348" i="2"/>
  <c r="B348" i="2" s="1"/>
  <c r="Q347" i="2"/>
  <c r="B347" i="2" s="1"/>
  <c r="Q346" i="2"/>
  <c r="B346" i="2" s="1"/>
  <c r="Q345" i="2"/>
  <c r="B345" i="2" s="1"/>
  <c r="Q344" i="2"/>
  <c r="B344" i="2" s="1"/>
  <c r="Q343" i="2"/>
  <c r="B343" i="2" s="1"/>
  <c r="Q342" i="2"/>
  <c r="B342" i="2" s="1"/>
  <c r="Q341" i="2"/>
  <c r="B341" i="2" s="1"/>
  <c r="Q340" i="2"/>
  <c r="B340" i="2" s="1"/>
  <c r="Q339" i="2"/>
  <c r="B339" i="2" s="1"/>
  <c r="Q338" i="2"/>
  <c r="B338" i="2" s="1"/>
  <c r="Q337" i="2"/>
  <c r="B337" i="2" s="1"/>
  <c r="Q336" i="2"/>
  <c r="B336" i="2" s="1"/>
  <c r="Q335" i="2"/>
  <c r="B335" i="2" s="1"/>
  <c r="Q334" i="2"/>
  <c r="B334" i="2" s="1"/>
  <c r="Q333" i="2"/>
  <c r="B333" i="2" s="1"/>
  <c r="Q332" i="2"/>
  <c r="B332" i="2" s="1"/>
  <c r="Q331" i="2"/>
  <c r="B331" i="2" s="1"/>
  <c r="Q330" i="2"/>
  <c r="B330" i="2" s="1"/>
  <c r="Q329" i="2"/>
  <c r="B329" i="2" s="1"/>
  <c r="Q328" i="2"/>
  <c r="B328" i="2" s="1"/>
  <c r="Q327" i="2"/>
  <c r="B327" i="2" s="1"/>
  <c r="Q326" i="2"/>
  <c r="B326" i="2" s="1"/>
  <c r="Q325" i="2"/>
  <c r="B325" i="2" s="1"/>
  <c r="Q324" i="2"/>
  <c r="B324" i="2" s="1"/>
  <c r="Q323" i="2"/>
  <c r="B323" i="2" s="1"/>
  <c r="Q322" i="2"/>
  <c r="B322" i="2" s="1"/>
  <c r="Q321" i="2"/>
  <c r="B321" i="2" s="1"/>
  <c r="Q320" i="2"/>
  <c r="B320" i="2" s="1"/>
  <c r="Q319" i="2"/>
  <c r="B319" i="2" s="1"/>
  <c r="Q318" i="2"/>
  <c r="B318" i="2" s="1"/>
  <c r="Q317" i="2"/>
  <c r="B317" i="2" s="1"/>
  <c r="Q316" i="2"/>
  <c r="B316" i="2" s="1"/>
  <c r="Q315" i="2"/>
  <c r="B315" i="2" s="1"/>
  <c r="Q314" i="2"/>
  <c r="B314" i="2" s="1"/>
  <c r="Q313" i="2"/>
  <c r="B313" i="2" s="1"/>
  <c r="Q312" i="2"/>
  <c r="B312" i="2" s="1"/>
  <c r="Q311" i="2"/>
  <c r="B311" i="2" s="1"/>
  <c r="Q310" i="2"/>
  <c r="B310" i="2" s="1"/>
  <c r="Q309" i="2"/>
  <c r="B309" i="2" s="1"/>
  <c r="Q308" i="2"/>
  <c r="B308" i="2" s="1"/>
  <c r="Q307" i="2"/>
  <c r="B307" i="2" s="1"/>
  <c r="Q306" i="2"/>
  <c r="B306" i="2" s="1"/>
  <c r="Q305" i="2"/>
  <c r="B305" i="2" s="1"/>
  <c r="Q304" i="2"/>
  <c r="B304" i="2" s="1"/>
  <c r="Q303" i="2"/>
  <c r="B303" i="2" s="1"/>
  <c r="Q302" i="2"/>
  <c r="B302" i="2" s="1"/>
  <c r="Q301" i="2"/>
  <c r="B301" i="2" s="1"/>
  <c r="Q300" i="2"/>
  <c r="B300" i="2" s="1"/>
  <c r="Q299" i="2"/>
  <c r="B299" i="2" s="1"/>
  <c r="Q298" i="2"/>
  <c r="B298" i="2" s="1"/>
  <c r="Q297" i="2"/>
  <c r="B297" i="2" s="1"/>
  <c r="Q296" i="2"/>
  <c r="B296" i="2" s="1"/>
  <c r="Q295" i="2"/>
  <c r="B295" i="2" s="1"/>
  <c r="Q294" i="2"/>
  <c r="B294" i="2" s="1"/>
  <c r="Q293" i="2"/>
  <c r="B293" i="2" s="1"/>
  <c r="Q292" i="2"/>
  <c r="B292" i="2" s="1"/>
  <c r="Q291" i="2"/>
  <c r="B291" i="2" s="1"/>
  <c r="Q290" i="2"/>
  <c r="B290" i="2" s="1"/>
  <c r="Q289" i="2"/>
  <c r="B289" i="2" s="1"/>
  <c r="Q288" i="2"/>
  <c r="B288" i="2" s="1"/>
  <c r="Q287" i="2"/>
  <c r="B287" i="2" s="1"/>
  <c r="Q286" i="2"/>
  <c r="B286" i="2" s="1"/>
  <c r="Q285" i="2"/>
  <c r="B285" i="2" s="1"/>
  <c r="Q284" i="2"/>
  <c r="B284" i="2" s="1"/>
  <c r="Q283" i="2"/>
  <c r="B283" i="2" s="1"/>
  <c r="Q282" i="2"/>
  <c r="B282" i="2" s="1"/>
  <c r="Q281" i="2"/>
  <c r="B281" i="2" s="1"/>
  <c r="Q280" i="2"/>
  <c r="B280" i="2" s="1"/>
  <c r="Q279" i="2"/>
  <c r="B279" i="2" s="1"/>
  <c r="Q278" i="2"/>
  <c r="B278" i="2" s="1"/>
  <c r="Q277" i="2"/>
  <c r="B277" i="2" s="1"/>
  <c r="Q276" i="2"/>
  <c r="B276" i="2" s="1"/>
  <c r="Q275" i="2"/>
  <c r="B275" i="2" s="1"/>
  <c r="Q274" i="2"/>
  <c r="B274" i="2" s="1"/>
  <c r="Q273" i="2"/>
  <c r="B273" i="2" s="1"/>
  <c r="Q272" i="2"/>
  <c r="B272" i="2" s="1"/>
  <c r="Q271" i="2"/>
  <c r="B271" i="2" s="1"/>
  <c r="Q270" i="2"/>
  <c r="B270" i="2" s="1"/>
  <c r="Q269" i="2"/>
  <c r="B269" i="2" s="1"/>
  <c r="Q268" i="2"/>
  <c r="B268" i="2" s="1"/>
  <c r="Q267" i="2"/>
  <c r="B267" i="2" s="1"/>
  <c r="Q266" i="2"/>
  <c r="B266" i="2" s="1"/>
  <c r="Q265" i="2"/>
  <c r="B265" i="2" s="1"/>
  <c r="Q264" i="2"/>
  <c r="B264" i="2" s="1"/>
  <c r="Q263" i="2"/>
  <c r="B263" i="2" s="1"/>
  <c r="Q262" i="2"/>
  <c r="B262" i="2" s="1"/>
  <c r="Q261" i="2"/>
  <c r="B261" i="2" s="1"/>
  <c r="Q260" i="2"/>
  <c r="B260" i="2" s="1"/>
  <c r="Q259" i="2"/>
  <c r="B259" i="2" s="1"/>
  <c r="Q258" i="2"/>
  <c r="B258" i="2" s="1"/>
  <c r="Q257" i="2"/>
  <c r="B257" i="2" s="1"/>
  <c r="Q256" i="2"/>
  <c r="B256" i="2" s="1"/>
  <c r="Q255" i="2"/>
  <c r="B255" i="2" s="1"/>
  <c r="Q254" i="2"/>
  <c r="B254" i="2" s="1"/>
  <c r="Q253" i="2"/>
  <c r="B253" i="2" s="1"/>
  <c r="Q252" i="2"/>
  <c r="B252" i="2" s="1"/>
  <c r="Q251" i="2"/>
  <c r="B251" i="2" s="1"/>
  <c r="Q250" i="2"/>
  <c r="B250" i="2" s="1"/>
  <c r="Q249" i="2"/>
  <c r="B249" i="2" s="1"/>
  <c r="Q248" i="2"/>
  <c r="B248" i="2" s="1"/>
  <c r="Q247" i="2"/>
  <c r="B247" i="2" s="1"/>
  <c r="Q246" i="2"/>
  <c r="B246" i="2" s="1"/>
  <c r="Q245" i="2"/>
  <c r="B245" i="2" s="1"/>
  <c r="Q244" i="2"/>
  <c r="B244" i="2" s="1"/>
  <c r="Q243" i="2"/>
  <c r="B243" i="2" s="1"/>
  <c r="Q242" i="2"/>
  <c r="B242" i="2" s="1"/>
  <c r="Q241" i="2"/>
  <c r="B241" i="2" s="1"/>
  <c r="Q240" i="2"/>
  <c r="B240" i="2" s="1"/>
  <c r="Q239" i="2"/>
  <c r="B239" i="2" s="1"/>
  <c r="Q238" i="2"/>
  <c r="B238" i="2" s="1"/>
  <c r="Q237" i="2"/>
  <c r="B237" i="2" s="1"/>
  <c r="Q236" i="2"/>
  <c r="B236" i="2" s="1"/>
  <c r="Q235" i="2"/>
  <c r="B235" i="2" s="1"/>
  <c r="Q234" i="2"/>
  <c r="B234" i="2" s="1"/>
  <c r="Q233" i="2"/>
  <c r="B233" i="2" s="1"/>
  <c r="Q232" i="2"/>
  <c r="B232" i="2" s="1"/>
  <c r="Q231" i="2"/>
  <c r="B231" i="2" s="1"/>
  <c r="Q230" i="2"/>
  <c r="B230" i="2" s="1"/>
  <c r="Q229" i="2"/>
  <c r="B229" i="2" s="1"/>
  <c r="Q228" i="2"/>
  <c r="B228" i="2" s="1"/>
  <c r="Q227" i="2"/>
  <c r="B227" i="2" s="1"/>
  <c r="Q226" i="2"/>
  <c r="B226" i="2" s="1"/>
  <c r="Q225" i="2"/>
  <c r="B225" i="2" s="1"/>
  <c r="Q224" i="2"/>
  <c r="B224" i="2" s="1"/>
  <c r="Q223" i="2"/>
  <c r="B223" i="2" s="1"/>
  <c r="Q222" i="2"/>
  <c r="B222" i="2" s="1"/>
  <c r="Q221" i="2"/>
  <c r="B221" i="2" s="1"/>
  <c r="Q220" i="2"/>
  <c r="B220" i="2" s="1"/>
  <c r="Q219" i="2"/>
  <c r="B219" i="2" s="1"/>
  <c r="Q218" i="2"/>
  <c r="B218" i="2" s="1"/>
  <c r="Q217" i="2"/>
  <c r="B217" i="2" s="1"/>
  <c r="Q216" i="2"/>
  <c r="B216" i="2" s="1"/>
  <c r="Q215" i="2"/>
  <c r="B215" i="2" s="1"/>
  <c r="Q214" i="2"/>
  <c r="B214" i="2" s="1"/>
  <c r="Q213" i="2"/>
  <c r="B213" i="2" s="1"/>
  <c r="Q212" i="2"/>
  <c r="B212" i="2" s="1"/>
  <c r="Q211" i="2"/>
  <c r="B211" i="2" s="1"/>
  <c r="Q210" i="2"/>
  <c r="B210" i="2" s="1"/>
  <c r="Q209" i="2"/>
  <c r="B209" i="2" s="1"/>
  <c r="Q208" i="2"/>
  <c r="B208" i="2" s="1"/>
  <c r="Q207" i="2"/>
  <c r="B207" i="2" s="1"/>
  <c r="Q206" i="2"/>
  <c r="B206" i="2" s="1"/>
  <c r="Q205" i="2"/>
  <c r="B205" i="2" s="1"/>
  <c r="Q204" i="2"/>
  <c r="B204" i="2" s="1"/>
  <c r="Q203" i="2"/>
  <c r="B203" i="2" s="1"/>
  <c r="Q202" i="2"/>
  <c r="B202" i="2" s="1"/>
  <c r="Q201" i="2"/>
  <c r="B201" i="2" s="1"/>
  <c r="Q200" i="2"/>
  <c r="B200" i="2" s="1"/>
  <c r="Q199" i="2"/>
  <c r="B199" i="2" s="1"/>
  <c r="Q198" i="2"/>
  <c r="B198" i="2" s="1"/>
  <c r="Q197" i="2"/>
  <c r="B197" i="2" s="1"/>
  <c r="Q196" i="2"/>
  <c r="B196" i="2" s="1"/>
  <c r="Q195" i="2"/>
  <c r="B195" i="2" s="1"/>
  <c r="Q194" i="2"/>
  <c r="B194" i="2" s="1"/>
  <c r="Q193" i="2"/>
  <c r="B193" i="2" s="1"/>
  <c r="Q192" i="2"/>
  <c r="B192" i="2" s="1"/>
  <c r="Q191" i="2"/>
  <c r="B191" i="2" s="1"/>
  <c r="Q190" i="2"/>
  <c r="B190" i="2" s="1"/>
  <c r="Q189" i="2"/>
  <c r="B189" i="2" s="1"/>
  <c r="Q188" i="2"/>
  <c r="B188" i="2" s="1"/>
  <c r="Q187" i="2"/>
  <c r="B187" i="2" s="1"/>
  <c r="Q186" i="2"/>
  <c r="B186" i="2" s="1"/>
  <c r="Q185" i="2"/>
  <c r="B185" i="2" s="1"/>
  <c r="Q184" i="2"/>
  <c r="B184" i="2" s="1"/>
  <c r="Q183" i="2"/>
  <c r="B183" i="2" s="1"/>
  <c r="Q182" i="2"/>
  <c r="B182" i="2" s="1"/>
  <c r="Q181" i="2"/>
  <c r="B181" i="2" s="1"/>
  <c r="Q180" i="2"/>
  <c r="B180" i="2" s="1"/>
  <c r="Q179" i="2"/>
  <c r="B179" i="2" s="1"/>
  <c r="Q178" i="2"/>
  <c r="B178" i="2" s="1"/>
  <c r="Q177" i="2"/>
  <c r="B177" i="2" s="1"/>
  <c r="Q176" i="2"/>
  <c r="B176" i="2" s="1"/>
  <c r="Q175" i="2"/>
  <c r="B175" i="2" s="1"/>
  <c r="Q174" i="2"/>
  <c r="B174" i="2" s="1"/>
  <c r="Q173" i="2"/>
  <c r="B173" i="2" s="1"/>
  <c r="Q172" i="2"/>
  <c r="B172" i="2" s="1"/>
  <c r="Q171" i="2"/>
  <c r="B171" i="2" s="1"/>
  <c r="Q170" i="2"/>
  <c r="B170" i="2" s="1"/>
  <c r="Q169" i="2"/>
  <c r="B169" i="2" s="1"/>
  <c r="Q168" i="2"/>
  <c r="B168" i="2" s="1"/>
  <c r="Q167" i="2"/>
  <c r="B167" i="2" s="1"/>
  <c r="Q166" i="2"/>
  <c r="B166" i="2" s="1"/>
  <c r="Q165" i="2"/>
  <c r="B165" i="2" s="1"/>
  <c r="Q164" i="2"/>
  <c r="B164" i="2" s="1"/>
  <c r="Q163" i="2"/>
  <c r="B163" i="2" s="1"/>
  <c r="Q162" i="2"/>
  <c r="B162" i="2" s="1"/>
  <c r="Q161" i="2"/>
  <c r="B161" i="2" s="1"/>
  <c r="Q160" i="2"/>
  <c r="B160" i="2" s="1"/>
  <c r="Q159" i="2"/>
  <c r="B159" i="2" s="1"/>
  <c r="Q158" i="2"/>
  <c r="B158" i="2" s="1"/>
  <c r="Q157" i="2"/>
  <c r="B157" i="2" s="1"/>
  <c r="Q156" i="2"/>
  <c r="B156" i="2" s="1"/>
  <c r="Q155" i="2"/>
  <c r="B155" i="2" s="1"/>
  <c r="Q154" i="2"/>
  <c r="B154" i="2" s="1"/>
  <c r="Q153" i="2"/>
  <c r="B153" i="2" s="1"/>
  <c r="Q152" i="2"/>
  <c r="B152" i="2" s="1"/>
  <c r="Q151" i="2"/>
  <c r="B151" i="2" s="1"/>
  <c r="Q150" i="2"/>
  <c r="B150" i="2" s="1"/>
  <c r="Q149" i="2"/>
  <c r="B149" i="2" s="1"/>
  <c r="Q148" i="2"/>
  <c r="B148" i="2" s="1"/>
  <c r="Q147" i="2"/>
  <c r="B147" i="2" s="1"/>
  <c r="Q146" i="2"/>
  <c r="B146" i="2" s="1"/>
  <c r="Q145" i="2"/>
  <c r="B145" i="2" s="1"/>
  <c r="Q144" i="2"/>
  <c r="B144" i="2" s="1"/>
  <c r="Q143" i="2"/>
  <c r="B143" i="2" s="1"/>
  <c r="Q142" i="2"/>
  <c r="B142" i="2" s="1"/>
  <c r="Q141" i="2"/>
  <c r="B141" i="2" s="1"/>
  <c r="Q140" i="2"/>
  <c r="B140" i="2" s="1"/>
  <c r="Q139" i="2"/>
  <c r="B139" i="2" s="1"/>
  <c r="Q138" i="2"/>
  <c r="B138" i="2" s="1"/>
  <c r="Q137" i="2"/>
  <c r="B137" i="2" s="1"/>
  <c r="Q136" i="2"/>
  <c r="B136" i="2" s="1"/>
  <c r="Q135" i="2"/>
  <c r="B135" i="2" s="1"/>
  <c r="Q134" i="2"/>
  <c r="B134" i="2" s="1"/>
  <c r="Q133" i="2"/>
  <c r="B133" i="2" s="1"/>
  <c r="Q132" i="2"/>
  <c r="B132" i="2" s="1"/>
  <c r="Q131" i="2"/>
  <c r="B131" i="2" s="1"/>
  <c r="Q130" i="2"/>
  <c r="B130" i="2" s="1"/>
  <c r="Q129" i="2"/>
  <c r="B129" i="2" s="1"/>
  <c r="Q128" i="2"/>
  <c r="B128" i="2" s="1"/>
  <c r="Q127" i="2"/>
  <c r="B127" i="2" s="1"/>
  <c r="Q126" i="2"/>
  <c r="B126" i="2" s="1"/>
  <c r="Q125" i="2"/>
  <c r="B125" i="2" s="1"/>
  <c r="Q124" i="2"/>
  <c r="B124" i="2" s="1"/>
  <c r="Q123" i="2"/>
  <c r="B123" i="2" s="1"/>
  <c r="Q122" i="2"/>
  <c r="B122" i="2" s="1"/>
  <c r="Q121" i="2"/>
  <c r="B121" i="2" s="1"/>
  <c r="Q120" i="2"/>
  <c r="B120" i="2" s="1"/>
  <c r="Q119" i="2"/>
  <c r="B119" i="2" s="1"/>
  <c r="Q118" i="2"/>
  <c r="B118" i="2" s="1"/>
  <c r="Q117" i="2"/>
  <c r="B117" i="2" s="1"/>
  <c r="Q116" i="2"/>
  <c r="B116" i="2" s="1"/>
  <c r="Q115" i="2"/>
  <c r="B115" i="2" s="1"/>
  <c r="Q114" i="2"/>
  <c r="B114" i="2" s="1"/>
  <c r="Q113" i="2"/>
  <c r="B113" i="2" s="1"/>
  <c r="Q112" i="2"/>
  <c r="B112" i="2" s="1"/>
  <c r="Q111" i="2"/>
  <c r="B111" i="2" s="1"/>
  <c r="Q110" i="2"/>
  <c r="B110" i="2" s="1"/>
  <c r="Q109" i="2"/>
  <c r="B109" i="2" s="1"/>
  <c r="Q108" i="2"/>
  <c r="B108" i="2" s="1"/>
  <c r="Q107" i="2"/>
  <c r="B107" i="2" s="1"/>
  <c r="Q106" i="2"/>
  <c r="B106" i="2" s="1"/>
  <c r="Q105" i="2"/>
  <c r="B105" i="2" s="1"/>
  <c r="Q104" i="2"/>
  <c r="B104" i="2" s="1"/>
  <c r="Q103" i="2"/>
  <c r="B103" i="2" s="1"/>
  <c r="Q102" i="2"/>
  <c r="B102" i="2" s="1"/>
  <c r="Q101" i="2"/>
  <c r="B101" i="2" s="1"/>
  <c r="Q100" i="2"/>
  <c r="B100" i="2" s="1"/>
  <c r="Q99" i="2"/>
  <c r="B99" i="2" s="1"/>
  <c r="Q98" i="2"/>
  <c r="B98" i="2" s="1"/>
  <c r="Q97" i="2"/>
  <c r="B97" i="2" s="1"/>
  <c r="Q96" i="2"/>
  <c r="B96" i="2" s="1"/>
  <c r="Q95" i="2"/>
  <c r="B95" i="2" s="1"/>
  <c r="Q94" i="2"/>
  <c r="B94" i="2" s="1"/>
  <c r="Q93" i="2"/>
  <c r="B93" i="2" s="1"/>
  <c r="Q92" i="2"/>
  <c r="B92" i="2" s="1"/>
  <c r="Q91" i="2"/>
  <c r="B91" i="2" s="1"/>
  <c r="Q90" i="2"/>
  <c r="B90" i="2" s="1"/>
  <c r="Q89" i="2"/>
  <c r="B89" i="2" s="1"/>
  <c r="Q88" i="2"/>
  <c r="B88" i="2" s="1"/>
  <c r="Q87" i="2"/>
  <c r="B87" i="2" s="1"/>
  <c r="Q86" i="2"/>
  <c r="B86" i="2" s="1"/>
  <c r="Q85" i="2"/>
  <c r="B85" i="2" s="1"/>
  <c r="Q84" i="2"/>
  <c r="B84" i="2" s="1"/>
  <c r="Q83" i="2"/>
  <c r="B83" i="2" s="1"/>
  <c r="Q82" i="2"/>
  <c r="B82" i="2" s="1"/>
  <c r="Q81" i="2"/>
  <c r="B81" i="2" s="1"/>
  <c r="Q80" i="2"/>
  <c r="B80" i="2" s="1"/>
  <c r="Q79" i="2"/>
  <c r="B79" i="2" s="1"/>
  <c r="Q78" i="2"/>
  <c r="B78" i="2" s="1"/>
  <c r="Q77" i="2"/>
  <c r="B77" i="2" s="1"/>
  <c r="Q76" i="2"/>
  <c r="B76" i="2" s="1"/>
  <c r="Q75" i="2"/>
  <c r="B75" i="2" s="1"/>
  <c r="Q74" i="2"/>
  <c r="B74" i="2" s="1"/>
  <c r="Q73" i="2"/>
  <c r="B73" i="2" s="1"/>
  <c r="Q72" i="2"/>
  <c r="B72" i="2" s="1"/>
  <c r="Q71" i="2"/>
  <c r="B71" i="2" s="1"/>
  <c r="Q70" i="2"/>
  <c r="B70" i="2" s="1"/>
  <c r="Q69" i="2"/>
  <c r="B69" i="2" s="1"/>
  <c r="Q68" i="2"/>
  <c r="B68" i="2" s="1"/>
  <c r="Q67" i="2"/>
  <c r="B67" i="2" s="1"/>
  <c r="Q66" i="2"/>
  <c r="B66" i="2" s="1"/>
  <c r="Q65" i="2"/>
  <c r="B65" i="2" s="1"/>
  <c r="Q64" i="2"/>
  <c r="B64" i="2" s="1"/>
  <c r="Q63" i="2"/>
  <c r="B63" i="2" s="1"/>
  <c r="Q62" i="2"/>
  <c r="B62" i="2" s="1"/>
  <c r="Q61" i="2"/>
  <c r="B61" i="2" s="1"/>
  <c r="Q60" i="2"/>
  <c r="B60" i="2" s="1"/>
  <c r="Q59" i="2"/>
  <c r="B59" i="2" s="1"/>
  <c r="Q58" i="2"/>
  <c r="B58" i="2" s="1"/>
  <c r="Q57" i="2"/>
  <c r="B57" i="2" s="1"/>
  <c r="Q56" i="2"/>
  <c r="B56" i="2" s="1"/>
  <c r="Q55" i="2"/>
  <c r="B55" i="2" s="1"/>
  <c r="Q54" i="2"/>
  <c r="B54" i="2" s="1"/>
  <c r="Q53" i="2"/>
  <c r="B53" i="2" s="1"/>
  <c r="Q52" i="2"/>
  <c r="B52" i="2" s="1"/>
  <c r="Q51" i="2"/>
  <c r="B51" i="2" s="1"/>
  <c r="Q50" i="2"/>
  <c r="B50" i="2" s="1"/>
  <c r="Q49" i="2"/>
  <c r="B49" i="2" s="1"/>
  <c r="Q48" i="2"/>
  <c r="B48" i="2" s="1"/>
  <c r="Q47" i="2"/>
  <c r="B47" i="2" s="1"/>
  <c r="Q46" i="2"/>
  <c r="B46" i="2" s="1"/>
  <c r="Q45" i="2"/>
  <c r="B45" i="2" s="1"/>
  <c r="Q44" i="2"/>
  <c r="B44" i="2" s="1"/>
  <c r="Q43" i="2"/>
  <c r="B43" i="2" s="1"/>
  <c r="Q42" i="2"/>
  <c r="B42" i="2" s="1"/>
  <c r="Q41" i="2"/>
  <c r="B41" i="2" s="1"/>
  <c r="Q40" i="2"/>
  <c r="B40" i="2" s="1"/>
  <c r="Q39" i="2"/>
  <c r="B39" i="2" s="1"/>
  <c r="Q38" i="2"/>
  <c r="B38" i="2" s="1"/>
  <c r="Q37" i="2"/>
  <c r="B37" i="2" s="1"/>
  <c r="Q36" i="2"/>
  <c r="B36" i="2" s="1"/>
  <c r="Q35" i="2"/>
  <c r="B35" i="2" s="1"/>
  <c r="Q34" i="2"/>
  <c r="B34" i="2" s="1"/>
  <c r="Q33" i="2"/>
  <c r="B33" i="2" s="1"/>
  <c r="Q32" i="2"/>
  <c r="B32" i="2" s="1"/>
  <c r="Q31" i="2"/>
  <c r="B31" i="2" s="1"/>
  <c r="Q30" i="2"/>
  <c r="B30" i="2" s="1"/>
  <c r="Q29" i="2"/>
  <c r="B29" i="2" s="1"/>
  <c r="Q28" i="2"/>
  <c r="B28" i="2" s="1"/>
  <c r="Q27" i="2"/>
  <c r="B27" i="2" s="1"/>
  <c r="Q26" i="2"/>
  <c r="B26" i="2" s="1"/>
  <c r="Q25" i="2"/>
  <c r="B25" i="2" s="1"/>
  <c r="Q24" i="2"/>
  <c r="B24" i="2" s="1"/>
  <c r="Q23" i="2"/>
  <c r="B23" i="2" s="1"/>
  <c r="Q22" i="2"/>
  <c r="B22" i="2" s="1"/>
  <c r="Q21" i="2"/>
  <c r="B21" i="2" s="1"/>
  <c r="Q20" i="2"/>
  <c r="B20" i="2" s="1"/>
  <c r="Q19" i="2"/>
  <c r="Q18" i="2"/>
  <c r="B18" i="2" s="1"/>
  <c r="Q17" i="2"/>
  <c r="B17" i="2" s="1"/>
  <c r="Q16" i="2"/>
  <c r="B16" i="2" s="1"/>
  <c r="Q15" i="2"/>
  <c r="B15" i="2" s="1"/>
  <c r="Q14" i="2"/>
  <c r="B14" i="2" s="1"/>
  <c r="Q13" i="2"/>
  <c r="B13" i="2" s="1"/>
  <c r="Q12" i="2"/>
  <c r="B12" i="2" s="1"/>
  <c r="Q11" i="2"/>
  <c r="B11" i="2" s="1"/>
  <c r="Q10" i="2"/>
  <c r="B10" i="2" s="1"/>
  <c r="Q9" i="2"/>
  <c r="B9" i="2" s="1"/>
  <c r="Q8" i="2"/>
  <c r="B8" i="2" s="1"/>
  <c r="Q7" i="2"/>
  <c r="B7" i="2" s="1"/>
  <c r="Q6" i="2"/>
  <c r="B6" i="2" s="1"/>
  <c r="Q5" i="2"/>
  <c r="B5" i="2" s="1"/>
  <c r="Q4" i="2"/>
  <c r="B4" i="2" s="1"/>
  <c r="Q3" i="2"/>
  <c r="B3" i="2" s="1"/>
  <c r="R516" i="1"/>
  <c r="B516" i="1" s="1"/>
  <c r="R515" i="1"/>
  <c r="B515" i="1" s="1"/>
  <c r="R514" i="1"/>
  <c r="R513" i="1"/>
  <c r="R512" i="1"/>
  <c r="B512" i="1" s="1"/>
  <c r="R511" i="1"/>
  <c r="B511" i="1" s="1"/>
  <c r="R510" i="1"/>
  <c r="R509" i="1"/>
  <c r="B509" i="1" s="1"/>
  <c r="R508" i="1"/>
  <c r="B508" i="1" s="1"/>
  <c r="R507" i="1"/>
  <c r="B507" i="1" s="1"/>
  <c r="R506" i="1"/>
  <c r="R505" i="1"/>
  <c r="B505" i="1" s="1"/>
  <c r="R504" i="1"/>
  <c r="B504" i="1" s="1"/>
  <c r="R503" i="1"/>
  <c r="B503" i="1" s="1"/>
  <c r="R502" i="1"/>
  <c r="R501" i="1"/>
  <c r="B501" i="1" s="1"/>
  <c r="R500" i="1"/>
  <c r="B500" i="1" s="1"/>
  <c r="R499" i="1"/>
  <c r="B499" i="1" s="1"/>
  <c r="R498" i="1"/>
  <c r="R497" i="1"/>
  <c r="B497" i="1" s="1"/>
  <c r="R496" i="1"/>
  <c r="B496" i="1" s="1"/>
  <c r="R495" i="1"/>
  <c r="B495" i="1" s="1"/>
  <c r="R494" i="1"/>
  <c r="R493" i="1"/>
  <c r="B493" i="1" s="1"/>
  <c r="R492" i="1"/>
  <c r="B492" i="1" s="1"/>
  <c r="R491" i="1"/>
  <c r="B491" i="1" s="1"/>
  <c r="R490" i="1"/>
  <c r="R489" i="1"/>
  <c r="B489" i="1" s="1"/>
  <c r="R488" i="1"/>
  <c r="B488" i="1" s="1"/>
  <c r="R487" i="1"/>
  <c r="B487" i="1" s="1"/>
  <c r="R486" i="1"/>
  <c r="R485" i="1"/>
  <c r="B485" i="1" s="1"/>
  <c r="R484" i="1"/>
  <c r="B484" i="1" s="1"/>
  <c r="R483" i="1"/>
  <c r="B483" i="1" s="1"/>
  <c r="R482" i="1"/>
  <c r="R481" i="1"/>
  <c r="R480" i="1"/>
  <c r="B480" i="1" s="1"/>
  <c r="R479" i="1"/>
  <c r="B479" i="1" s="1"/>
  <c r="R478" i="1"/>
  <c r="R477" i="1"/>
  <c r="B477" i="1" s="1"/>
  <c r="R476" i="1"/>
  <c r="B476" i="1" s="1"/>
  <c r="R475" i="1"/>
  <c r="B475" i="1" s="1"/>
  <c r="R474" i="1"/>
  <c r="R473" i="1"/>
  <c r="B473" i="1" s="1"/>
  <c r="R472" i="1"/>
  <c r="B472" i="1" s="1"/>
  <c r="R471" i="1"/>
  <c r="B471" i="1" s="1"/>
  <c r="R470" i="1"/>
  <c r="R469" i="1"/>
  <c r="B469" i="1" s="1"/>
  <c r="R468" i="1"/>
  <c r="B468" i="1" s="1"/>
  <c r="R467" i="1"/>
  <c r="B467" i="1" s="1"/>
  <c r="R466" i="1"/>
  <c r="R465" i="1"/>
  <c r="R464" i="1"/>
  <c r="B464" i="1" s="1"/>
  <c r="R463" i="1"/>
  <c r="B463" i="1" s="1"/>
  <c r="R462" i="1"/>
  <c r="R461" i="1"/>
  <c r="B461" i="1" s="1"/>
  <c r="R460" i="1"/>
  <c r="B460" i="1" s="1"/>
  <c r="R459" i="1"/>
  <c r="B459" i="1" s="1"/>
  <c r="R458" i="1"/>
  <c r="R457" i="1"/>
  <c r="R456" i="1"/>
  <c r="B456" i="1" s="1"/>
  <c r="R455" i="1"/>
  <c r="B455" i="1" s="1"/>
  <c r="R454" i="1"/>
  <c r="R453" i="1"/>
  <c r="B453" i="1" s="1"/>
  <c r="R452" i="1"/>
  <c r="B452" i="1" s="1"/>
  <c r="R451" i="1"/>
  <c r="B451" i="1" s="1"/>
  <c r="R450" i="1"/>
  <c r="R449" i="1"/>
  <c r="B449" i="1" s="1"/>
  <c r="R448" i="1"/>
  <c r="B448" i="1" s="1"/>
  <c r="R447" i="1"/>
  <c r="B447" i="1" s="1"/>
  <c r="R446" i="1"/>
  <c r="R445" i="1"/>
  <c r="B445" i="1" s="1"/>
  <c r="R444" i="1"/>
  <c r="B444" i="1" s="1"/>
  <c r="R443" i="1"/>
  <c r="B443" i="1" s="1"/>
  <c r="R442" i="1"/>
  <c r="R441" i="1"/>
  <c r="B441" i="1" s="1"/>
  <c r="R440" i="1"/>
  <c r="B440" i="1" s="1"/>
  <c r="R439" i="1"/>
  <c r="B439" i="1" s="1"/>
  <c r="R438" i="1"/>
  <c r="R437" i="1"/>
  <c r="B437" i="1" s="1"/>
  <c r="R436" i="1"/>
  <c r="B436" i="1" s="1"/>
  <c r="R435" i="1"/>
  <c r="B435" i="1" s="1"/>
  <c r="R434" i="1"/>
  <c r="R433" i="1"/>
  <c r="R432" i="1"/>
  <c r="B432" i="1" s="1"/>
  <c r="R431" i="1"/>
  <c r="B431" i="1" s="1"/>
  <c r="R430" i="1"/>
  <c r="R429" i="1"/>
  <c r="B429" i="1" s="1"/>
  <c r="R428" i="1"/>
  <c r="B428" i="1" s="1"/>
  <c r="R427" i="1"/>
  <c r="B427" i="1" s="1"/>
  <c r="R426" i="1"/>
  <c r="R425" i="1"/>
  <c r="R424" i="1"/>
  <c r="B424" i="1" s="1"/>
  <c r="R423" i="1"/>
  <c r="B423" i="1" s="1"/>
  <c r="R422" i="1"/>
  <c r="R421" i="1"/>
  <c r="B421" i="1" s="1"/>
  <c r="R420" i="1"/>
  <c r="B420" i="1" s="1"/>
  <c r="R419" i="1"/>
  <c r="B419" i="1" s="1"/>
  <c r="R418" i="1"/>
  <c r="R417" i="1"/>
  <c r="R416" i="1"/>
  <c r="B416" i="1" s="1"/>
  <c r="R415" i="1"/>
  <c r="B415" i="1" s="1"/>
  <c r="R414" i="1"/>
  <c r="R413" i="1"/>
  <c r="B413" i="1" s="1"/>
  <c r="R412" i="1"/>
  <c r="B412" i="1" s="1"/>
  <c r="R411" i="1"/>
  <c r="B411" i="1" s="1"/>
  <c r="R410" i="1"/>
  <c r="R409" i="1"/>
  <c r="B409" i="1" s="1"/>
  <c r="R408" i="1"/>
  <c r="B408" i="1" s="1"/>
  <c r="R407" i="1"/>
  <c r="B407" i="1" s="1"/>
  <c r="R406" i="1"/>
  <c r="R405" i="1"/>
  <c r="B405" i="1" s="1"/>
  <c r="R404" i="1"/>
  <c r="B404" i="1" s="1"/>
  <c r="R403" i="1"/>
  <c r="B403" i="1" s="1"/>
  <c r="R402" i="1"/>
  <c r="R401" i="1"/>
  <c r="R400" i="1"/>
  <c r="B400" i="1" s="1"/>
  <c r="R399" i="1"/>
  <c r="B399" i="1" s="1"/>
  <c r="R398" i="1"/>
  <c r="R397" i="1"/>
  <c r="B397" i="1" s="1"/>
  <c r="R396" i="1"/>
  <c r="B396" i="1" s="1"/>
  <c r="R395" i="1"/>
  <c r="B395" i="1" s="1"/>
  <c r="R394" i="1"/>
  <c r="R393" i="1"/>
  <c r="R392" i="1"/>
  <c r="B392" i="1" s="1"/>
  <c r="R391" i="1"/>
  <c r="B391" i="1" s="1"/>
  <c r="R390" i="1"/>
  <c r="R389" i="1"/>
  <c r="B389" i="1" s="1"/>
  <c r="R388" i="1"/>
  <c r="B388" i="1" s="1"/>
  <c r="R387" i="1"/>
  <c r="B387" i="1" s="1"/>
  <c r="R386" i="1"/>
  <c r="R385" i="1"/>
  <c r="R384" i="1"/>
  <c r="B384" i="1" s="1"/>
  <c r="R383" i="1"/>
  <c r="B383" i="1" s="1"/>
  <c r="R382" i="1"/>
  <c r="R381" i="1"/>
  <c r="B381" i="1" s="1"/>
  <c r="R380" i="1"/>
  <c r="B380" i="1" s="1"/>
  <c r="R379" i="1"/>
  <c r="B379" i="1" s="1"/>
  <c r="R378" i="1"/>
  <c r="R377" i="1"/>
  <c r="B377" i="1" s="1"/>
  <c r="R376" i="1"/>
  <c r="B376" i="1" s="1"/>
  <c r="R375" i="1"/>
  <c r="B375" i="1" s="1"/>
  <c r="R374" i="1"/>
  <c r="R373" i="1"/>
  <c r="B373" i="1" s="1"/>
  <c r="R372" i="1"/>
  <c r="B372" i="1" s="1"/>
  <c r="R371" i="1"/>
  <c r="B371" i="1" s="1"/>
  <c r="R370" i="1"/>
  <c r="R369" i="1"/>
  <c r="B369" i="1" s="1"/>
  <c r="R368" i="1"/>
  <c r="B368" i="1" s="1"/>
  <c r="R367" i="1"/>
  <c r="B367" i="1" s="1"/>
  <c r="R366" i="1"/>
  <c r="R365" i="1"/>
  <c r="B365" i="1" s="1"/>
  <c r="R364" i="1"/>
  <c r="B364" i="1" s="1"/>
  <c r="R363" i="1"/>
  <c r="B363" i="1" s="1"/>
  <c r="R362" i="1"/>
  <c r="R361" i="1"/>
  <c r="B361" i="1" s="1"/>
  <c r="R360" i="1"/>
  <c r="B360" i="1" s="1"/>
  <c r="R359" i="1"/>
  <c r="B359" i="1" s="1"/>
  <c r="R358" i="1"/>
  <c r="R357" i="1"/>
  <c r="B357" i="1" s="1"/>
  <c r="R356" i="1"/>
  <c r="B356" i="1" s="1"/>
  <c r="R355" i="1"/>
  <c r="B355" i="1" s="1"/>
  <c r="R354" i="1"/>
  <c r="R353" i="1"/>
  <c r="R352" i="1"/>
  <c r="B352" i="1" s="1"/>
  <c r="R351" i="1"/>
  <c r="B351" i="1" s="1"/>
  <c r="R350" i="1"/>
  <c r="R349" i="1"/>
  <c r="B349" i="1" s="1"/>
  <c r="R348" i="1"/>
  <c r="B348" i="1" s="1"/>
  <c r="R347" i="1"/>
  <c r="B347" i="1" s="1"/>
  <c r="R346" i="1"/>
  <c r="R345" i="1"/>
  <c r="B345" i="1" s="1"/>
  <c r="R344" i="1"/>
  <c r="B344" i="1" s="1"/>
  <c r="R343" i="1"/>
  <c r="B343" i="1" s="1"/>
  <c r="R342" i="1"/>
  <c r="R341" i="1"/>
  <c r="B341" i="1" s="1"/>
  <c r="R340" i="1"/>
  <c r="B340" i="1" s="1"/>
  <c r="R339" i="1"/>
  <c r="B339" i="1" s="1"/>
  <c r="R337" i="1"/>
  <c r="R336" i="1"/>
  <c r="R335" i="1"/>
  <c r="R334" i="1"/>
  <c r="B334" i="1" s="1"/>
  <c r="R333" i="1"/>
  <c r="R332" i="1"/>
  <c r="B332" i="1" s="1"/>
  <c r="R331" i="1"/>
  <c r="B331" i="1" s="1"/>
  <c r="R330" i="1"/>
  <c r="B330" i="1" s="1"/>
  <c r="R329" i="1"/>
  <c r="R328" i="1"/>
  <c r="R327" i="1"/>
  <c r="B327" i="1" s="1"/>
  <c r="R326" i="1"/>
  <c r="B326" i="1" s="1"/>
  <c r="R325" i="1"/>
  <c r="R324" i="1"/>
  <c r="B324" i="1" s="1"/>
  <c r="R322" i="1"/>
  <c r="B322" i="1" s="1"/>
  <c r="R321" i="1"/>
  <c r="B321" i="1" s="1"/>
  <c r="R320" i="1"/>
  <c r="R319" i="1"/>
  <c r="B319" i="1" s="1"/>
  <c r="R318" i="1"/>
  <c r="B318" i="1" s="1"/>
  <c r="R317" i="1"/>
  <c r="B317" i="1" s="1"/>
  <c r="R316" i="1"/>
  <c r="R315" i="1"/>
  <c r="B315" i="1" s="1"/>
  <c r="R314" i="1"/>
  <c r="B314" i="1" s="1"/>
  <c r="R313" i="1"/>
  <c r="B313" i="1" s="1"/>
  <c r="R312" i="1"/>
  <c r="R311" i="1"/>
  <c r="B311" i="1" s="1"/>
  <c r="R310" i="1"/>
  <c r="B310" i="1" s="1"/>
  <c r="R309" i="1"/>
  <c r="B309" i="1" s="1"/>
  <c r="R308" i="1"/>
  <c r="R307" i="1"/>
  <c r="B307" i="1" s="1"/>
  <c r="R306" i="1"/>
  <c r="B306" i="1" s="1"/>
  <c r="R305" i="1"/>
  <c r="B305" i="1" s="1"/>
  <c r="R304" i="1"/>
  <c r="R303" i="1"/>
  <c r="B303" i="1" s="1"/>
  <c r="R302" i="1"/>
  <c r="B302" i="1" s="1"/>
  <c r="R301" i="1"/>
  <c r="B301" i="1" s="1"/>
  <c r="R300" i="1"/>
  <c r="R299" i="1"/>
  <c r="B299" i="1" s="1"/>
  <c r="R298" i="1"/>
  <c r="B298" i="1" s="1"/>
  <c r="R297" i="1"/>
  <c r="B297" i="1" s="1"/>
  <c r="R296" i="1"/>
  <c r="R295" i="1"/>
  <c r="B295" i="1" s="1"/>
  <c r="R294" i="1"/>
  <c r="B294" i="1" s="1"/>
  <c r="R293" i="1"/>
  <c r="B293" i="1" s="1"/>
  <c r="R292" i="1"/>
  <c r="R291" i="1"/>
  <c r="B291" i="1" s="1"/>
  <c r="R290" i="1"/>
  <c r="B290" i="1" s="1"/>
  <c r="R289" i="1"/>
  <c r="B289" i="1" s="1"/>
  <c r="R288" i="1"/>
  <c r="R287" i="1"/>
  <c r="R286" i="1"/>
  <c r="B286" i="1" s="1"/>
  <c r="R285" i="1"/>
  <c r="B285" i="1" s="1"/>
  <c r="R284" i="1"/>
  <c r="R283" i="1"/>
  <c r="B283" i="1" s="1"/>
  <c r="R282" i="1"/>
  <c r="B282" i="1" s="1"/>
  <c r="R281" i="1"/>
  <c r="B281" i="1" s="1"/>
  <c r="R280" i="1"/>
  <c r="R279" i="1"/>
  <c r="B279" i="1" s="1"/>
  <c r="R278" i="1"/>
  <c r="B278" i="1" s="1"/>
  <c r="R277" i="1"/>
  <c r="B277" i="1" s="1"/>
  <c r="R276" i="1"/>
  <c r="R275" i="1"/>
  <c r="B275" i="1" s="1"/>
  <c r="R274" i="1"/>
  <c r="B274" i="1" s="1"/>
  <c r="R273" i="1"/>
  <c r="B273" i="1" s="1"/>
  <c r="R272" i="1"/>
  <c r="R271" i="1"/>
  <c r="R270" i="1"/>
  <c r="B270" i="1" s="1"/>
  <c r="R269" i="1"/>
  <c r="B269" i="1" s="1"/>
  <c r="R268" i="1"/>
  <c r="R267" i="1"/>
  <c r="B267" i="1" s="1"/>
  <c r="R266" i="1"/>
  <c r="B266" i="1" s="1"/>
  <c r="R265" i="1"/>
  <c r="B265" i="1" s="1"/>
  <c r="R264" i="1"/>
  <c r="R263" i="1"/>
  <c r="B263" i="1" s="1"/>
  <c r="R262" i="1"/>
  <c r="B262" i="1" s="1"/>
  <c r="R260" i="1"/>
  <c r="B260" i="1" s="1"/>
  <c r="R259" i="1"/>
  <c r="R258" i="1"/>
  <c r="B258" i="1" s="1"/>
  <c r="R257" i="1"/>
  <c r="B257" i="1" s="1"/>
  <c r="R256" i="1"/>
  <c r="B256" i="1" s="1"/>
  <c r="R255" i="1"/>
  <c r="R254" i="1"/>
  <c r="R253" i="1"/>
  <c r="B253" i="1" s="1"/>
  <c r="R252" i="1"/>
  <c r="B252" i="1" s="1"/>
  <c r="R251" i="1"/>
  <c r="R250" i="1"/>
  <c r="B250" i="1" s="1"/>
  <c r="R249" i="1"/>
  <c r="B249" i="1" s="1"/>
  <c r="R248" i="1"/>
  <c r="B248" i="1" s="1"/>
  <c r="R247" i="1"/>
  <c r="R246" i="1"/>
  <c r="B246" i="1" s="1"/>
  <c r="R245" i="1"/>
  <c r="B245" i="1" s="1"/>
  <c r="R244" i="1"/>
  <c r="R243" i="1"/>
  <c r="R242" i="1"/>
  <c r="B242" i="1" s="1"/>
  <c r="R241" i="1"/>
  <c r="B241" i="1" s="1"/>
  <c r="R240" i="1"/>
  <c r="B240" i="1" s="1"/>
  <c r="R239" i="1"/>
  <c r="R238" i="1"/>
  <c r="B238" i="1" s="1"/>
  <c r="R237" i="1"/>
  <c r="B237" i="1" s="1"/>
  <c r="R236" i="1"/>
  <c r="B236" i="1" s="1"/>
  <c r="R235" i="1"/>
  <c r="R234" i="1"/>
  <c r="R233" i="1"/>
  <c r="B233" i="1" s="1"/>
  <c r="R232" i="1"/>
  <c r="B232" i="1" s="1"/>
  <c r="R204" i="1"/>
  <c r="R203" i="1"/>
  <c r="B203" i="1" s="1"/>
  <c r="R202" i="1"/>
  <c r="B202" i="1" s="1"/>
  <c r="R201" i="1"/>
  <c r="B201" i="1" s="1"/>
  <c r="R200" i="1"/>
  <c r="R199" i="1"/>
  <c r="B199" i="1" s="1"/>
  <c r="R198" i="1"/>
  <c r="B198" i="1" s="1"/>
  <c r="R197" i="1"/>
  <c r="B197" i="1" s="1"/>
  <c r="R196" i="1"/>
  <c r="R195" i="1"/>
  <c r="B195" i="1" s="1"/>
  <c r="R194" i="1"/>
  <c r="B194" i="1" s="1"/>
  <c r="R193" i="1"/>
  <c r="B193" i="1" s="1"/>
  <c r="R192" i="1"/>
  <c r="R191" i="1"/>
  <c r="B191" i="1" s="1"/>
  <c r="R190" i="1"/>
  <c r="B190" i="1" s="1"/>
  <c r="R189" i="1"/>
  <c r="B189" i="1" s="1"/>
  <c r="R188" i="1"/>
  <c r="R187" i="1"/>
  <c r="B187" i="1" s="1"/>
  <c r="R186" i="1"/>
  <c r="B186" i="1" s="1"/>
  <c r="R185" i="1"/>
  <c r="B185" i="1" s="1"/>
  <c r="R184" i="1"/>
  <c r="R183" i="1"/>
  <c r="B183" i="1" s="1"/>
  <c r="R182" i="1"/>
  <c r="B182" i="1" s="1"/>
  <c r="R181" i="1"/>
  <c r="B181" i="1" s="1"/>
  <c r="R180" i="1"/>
  <c r="R179" i="1"/>
  <c r="B179" i="1" s="1"/>
  <c r="R178" i="1"/>
  <c r="B178" i="1" s="1"/>
  <c r="R177" i="1"/>
  <c r="B177" i="1" s="1"/>
  <c r="R176" i="1"/>
  <c r="R175" i="1"/>
  <c r="R174" i="1"/>
  <c r="B174" i="1" s="1"/>
  <c r="R173" i="1"/>
  <c r="B173" i="1" s="1"/>
  <c r="R172" i="1"/>
  <c r="R171" i="1"/>
  <c r="B171" i="1" s="1"/>
  <c r="R170" i="1"/>
  <c r="B170" i="1" s="1"/>
  <c r="R169" i="1"/>
  <c r="B169" i="1" s="1"/>
  <c r="R168" i="1"/>
  <c r="R167" i="1"/>
  <c r="B167" i="1" s="1"/>
  <c r="R166" i="1"/>
  <c r="B166" i="1" s="1"/>
  <c r="R165" i="1"/>
  <c r="B165" i="1" s="1"/>
  <c r="R164" i="1"/>
  <c r="R163" i="1"/>
  <c r="B163" i="1" s="1"/>
  <c r="R162" i="1"/>
  <c r="B162" i="1" s="1"/>
  <c r="R161" i="1"/>
  <c r="B161" i="1" s="1"/>
  <c r="R160" i="1"/>
  <c r="R159" i="1"/>
  <c r="B159" i="1" s="1"/>
  <c r="R158" i="1"/>
  <c r="B158" i="1" s="1"/>
  <c r="R157" i="1"/>
  <c r="B157" i="1" s="1"/>
  <c r="R156" i="1"/>
  <c r="R155" i="1"/>
  <c r="B155" i="1" s="1"/>
  <c r="R154" i="1"/>
  <c r="B154" i="1" s="1"/>
  <c r="R151" i="1"/>
  <c r="B151" i="1" s="1"/>
  <c r="R150" i="1"/>
  <c r="R149" i="1"/>
  <c r="B149" i="1" s="1"/>
  <c r="R148" i="1"/>
  <c r="B148" i="1" s="1"/>
  <c r="R147" i="1"/>
  <c r="B147" i="1" s="1"/>
  <c r="R146" i="1"/>
  <c r="R144" i="1"/>
  <c r="B144" i="1" s="1"/>
  <c r="R143" i="1"/>
  <c r="B143" i="1" s="1"/>
  <c r="R142" i="1"/>
  <c r="B142" i="1" s="1"/>
  <c r="R141" i="1"/>
  <c r="R140" i="1"/>
  <c r="B140" i="1" s="1"/>
  <c r="R139" i="1"/>
  <c r="B139" i="1" s="1"/>
  <c r="R138" i="1"/>
  <c r="B138" i="1" s="1"/>
  <c r="R136" i="1"/>
  <c r="R135" i="1"/>
  <c r="B135" i="1" s="1"/>
  <c r="R134" i="1"/>
  <c r="B134" i="1" s="1"/>
  <c r="R133" i="1"/>
  <c r="B133" i="1" s="1"/>
  <c r="R132" i="1"/>
  <c r="R131" i="1"/>
  <c r="B131" i="1" s="1"/>
  <c r="R130" i="1"/>
  <c r="B130" i="1" s="1"/>
  <c r="R129" i="1"/>
  <c r="B129" i="1" s="1"/>
  <c r="R128" i="1"/>
  <c r="R127" i="1"/>
  <c r="B127" i="1" s="1"/>
  <c r="R126" i="1"/>
  <c r="B126" i="1" s="1"/>
  <c r="R125" i="1"/>
  <c r="B125" i="1" s="1"/>
  <c r="R124" i="1"/>
  <c r="R123" i="1"/>
  <c r="B123" i="1" s="1"/>
  <c r="R122" i="1"/>
  <c r="B122" i="1" s="1"/>
  <c r="R121" i="1"/>
  <c r="B121" i="1" s="1"/>
  <c r="R120" i="1"/>
  <c r="R119" i="1"/>
  <c r="B119" i="1" s="1"/>
  <c r="R118" i="1"/>
  <c r="B118" i="1" s="1"/>
  <c r="R117" i="1"/>
  <c r="B117" i="1" s="1"/>
  <c r="R116" i="1"/>
  <c r="R115" i="1"/>
  <c r="B115" i="1" s="1"/>
  <c r="R114" i="1"/>
  <c r="B114" i="1" s="1"/>
  <c r="R113" i="1"/>
  <c r="B113" i="1" s="1"/>
  <c r="R112" i="1"/>
  <c r="R111" i="1"/>
  <c r="B111" i="1" s="1"/>
  <c r="R110" i="1"/>
  <c r="B110" i="1" s="1"/>
  <c r="R109" i="1"/>
  <c r="B109" i="1" s="1"/>
  <c r="R108" i="1"/>
  <c r="R107" i="1"/>
  <c r="B107" i="1" s="1"/>
  <c r="R106" i="1"/>
  <c r="B106" i="1" s="1"/>
  <c r="R105" i="1"/>
  <c r="B105" i="1" s="1"/>
  <c r="R104" i="1"/>
  <c r="R103" i="1"/>
  <c r="B103" i="1" s="1"/>
  <c r="R102" i="1"/>
  <c r="B102" i="1" s="1"/>
  <c r="R101" i="1"/>
  <c r="B101" i="1" s="1"/>
  <c r="R100" i="1"/>
  <c r="R99" i="1"/>
  <c r="B99" i="1" s="1"/>
  <c r="R98" i="1"/>
  <c r="B98" i="1" s="1"/>
  <c r="R97" i="1"/>
  <c r="B97" i="1" s="1"/>
  <c r="R96" i="1"/>
  <c r="R95" i="1"/>
  <c r="B95" i="1" s="1"/>
  <c r="R94" i="1"/>
  <c r="B94" i="1" s="1"/>
  <c r="R93" i="1"/>
  <c r="B93" i="1" s="1"/>
  <c r="R92" i="1"/>
  <c r="R91" i="1"/>
  <c r="B91" i="1" s="1"/>
  <c r="R90" i="1"/>
  <c r="B90" i="1" s="1"/>
  <c r="R89" i="1"/>
  <c r="B89" i="1" s="1"/>
  <c r="R88" i="1"/>
  <c r="R87" i="1"/>
  <c r="B87" i="1" s="1"/>
  <c r="R86" i="1"/>
  <c r="B86" i="1" s="1"/>
  <c r="R85" i="1"/>
  <c r="B85" i="1" s="1"/>
  <c r="R84" i="1"/>
  <c r="R83" i="1"/>
  <c r="B83" i="1" s="1"/>
  <c r="R82" i="1"/>
  <c r="B82" i="1" s="1"/>
  <c r="R81" i="1"/>
  <c r="B81" i="1" s="1"/>
  <c r="R80" i="1"/>
  <c r="R79" i="1"/>
  <c r="B79" i="1" s="1"/>
  <c r="R78" i="1"/>
  <c r="B78" i="1" s="1"/>
  <c r="R77" i="1"/>
  <c r="B77" i="1" s="1"/>
  <c r="R76" i="1"/>
  <c r="R75" i="1"/>
  <c r="B75" i="1" s="1"/>
  <c r="R74" i="1"/>
  <c r="B74" i="1" s="1"/>
  <c r="R73" i="1"/>
  <c r="B73" i="1" s="1"/>
  <c r="R72" i="1"/>
  <c r="R71" i="1"/>
  <c r="B71" i="1" s="1"/>
  <c r="R70" i="1"/>
  <c r="B70" i="1" s="1"/>
  <c r="R69" i="1"/>
  <c r="B69" i="1" s="1"/>
  <c r="R68" i="1"/>
  <c r="R67" i="1"/>
  <c r="B67" i="1" s="1"/>
  <c r="R66" i="1"/>
  <c r="B66" i="1" s="1"/>
  <c r="R65" i="1"/>
  <c r="B65" i="1" s="1"/>
  <c r="R64" i="1"/>
  <c r="R63" i="1"/>
  <c r="R62" i="1"/>
  <c r="B62" i="1" s="1"/>
  <c r="R61" i="1"/>
  <c r="B61" i="1" s="1"/>
  <c r="R60" i="1"/>
  <c r="R59" i="1"/>
  <c r="B59" i="1" s="1"/>
  <c r="R58" i="1"/>
  <c r="B58" i="1" s="1"/>
  <c r="R57" i="1"/>
  <c r="B57" i="1" s="1"/>
  <c r="R56" i="1"/>
  <c r="R55" i="1"/>
  <c r="B55" i="1" s="1"/>
  <c r="R54" i="1"/>
  <c r="B54" i="1" s="1"/>
  <c r="R53" i="1"/>
  <c r="B53" i="1" s="1"/>
  <c r="R52" i="1"/>
  <c r="R50" i="1"/>
  <c r="B50" i="1" s="1"/>
  <c r="R49" i="1"/>
  <c r="B49" i="1" s="1"/>
  <c r="R48" i="1"/>
  <c r="B48" i="1" s="1"/>
  <c r="R47" i="1"/>
  <c r="R46" i="1"/>
  <c r="B46" i="1" s="1"/>
  <c r="R45" i="1"/>
  <c r="B45" i="1" s="1"/>
  <c r="R44" i="1"/>
  <c r="B44" i="1" s="1"/>
  <c r="R43" i="1"/>
  <c r="R42" i="1"/>
  <c r="B42" i="1" s="1"/>
  <c r="R41" i="1"/>
  <c r="B41" i="1" s="1"/>
  <c r="R40" i="1"/>
  <c r="B40" i="1" s="1"/>
  <c r="R39" i="1"/>
  <c r="R38" i="1"/>
  <c r="R37" i="1"/>
  <c r="B37" i="1" s="1"/>
  <c r="R36" i="1"/>
  <c r="B36" i="1" s="1"/>
  <c r="R35" i="1"/>
  <c r="R34" i="1"/>
  <c r="B34" i="1" s="1"/>
  <c r="R33" i="1"/>
  <c r="B33" i="1" s="1"/>
  <c r="R32" i="1"/>
  <c r="B32" i="1" s="1"/>
  <c r="R31" i="1"/>
  <c r="R30" i="1"/>
  <c r="B30" i="1" s="1"/>
  <c r="R29" i="1"/>
  <c r="B29" i="1" s="1"/>
  <c r="R28" i="1"/>
  <c r="B28" i="1" s="1"/>
  <c r="R27" i="1"/>
  <c r="R26" i="1"/>
  <c r="B26" i="1" s="1"/>
  <c r="R25" i="1"/>
  <c r="B25" i="1" s="1"/>
  <c r="R24" i="1"/>
  <c r="B24" i="1" s="1"/>
  <c r="R23" i="1"/>
  <c r="R22" i="1"/>
  <c r="B22" i="1" s="1"/>
  <c r="R21" i="1"/>
  <c r="B21" i="1" s="1"/>
  <c r="R20" i="1"/>
  <c r="B20" i="1" s="1"/>
  <c r="R19" i="1"/>
  <c r="R18" i="1"/>
  <c r="B18" i="1" s="1"/>
  <c r="R17" i="1"/>
  <c r="B17" i="1" s="1"/>
  <c r="R16" i="1"/>
  <c r="B16" i="1" s="1"/>
  <c r="R15" i="1"/>
  <c r="R14" i="1"/>
  <c r="B14" i="1" s="1"/>
  <c r="R13" i="1"/>
  <c r="B13" i="1" s="1"/>
  <c r="R12" i="1"/>
  <c r="B12" i="1" s="1"/>
  <c r="R11" i="1"/>
  <c r="B514" i="1"/>
  <c r="B513" i="1"/>
  <c r="B510" i="1"/>
  <c r="B506" i="1"/>
  <c r="B502" i="1"/>
  <c r="B498" i="1"/>
  <c r="B494" i="1"/>
  <c r="B490" i="1"/>
  <c r="B486" i="1"/>
  <c r="B482" i="1"/>
  <c r="B481" i="1"/>
  <c r="B478" i="1"/>
  <c r="B474" i="1"/>
  <c r="B470" i="1"/>
  <c r="B466" i="1"/>
  <c r="B465" i="1"/>
  <c r="B462" i="1"/>
  <c r="B458" i="1"/>
  <c r="B457" i="1"/>
  <c r="B454" i="1"/>
  <c r="B450" i="1"/>
  <c r="B446" i="1"/>
  <c r="B442" i="1"/>
  <c r="B438" i="1"/>
  <c r="B434" i="1"/>
  <c r="B433" i="1"/>
  <c r="B430" i="1"/>
  <c r="B426" i="1"/>
  <c r="B425" i="1"/>
  <c r="B422" i="1"/>
  <c r="B418" i="1"/>
  <c r="B417" i="1"/>
  <c r="B414" i="1"/>
  <c r="B410" i="1"/>
  <c r="B406" i="1"/>
  <c r="B402" i="1"/>
  <c r="B401" i="1"/>
  <c r="B398" i="1"/>
  <c r="B394" i="1"/>
  <c r="B393" i="1"/>
  <c r="B390" i="1"/>
  <c r="B386" i="1"/>
  <c r="B385" i="1"/>
  <c r="B382" i="1"/>
  <c r="B378" i="1"/>
  <c r="B374" i="1"/>
  <c r="B370" i="1"/>
  <c r="B366" i="1"/>
  <c r="B362" i="1"/>
  <c r="B358" i="1"/>
  <c r="B354" i="1"/>
  <c r="B353" i="1"/>
  <c r="B350" i="1"/>
  <c r="B346" i="1"/>
  <c r="B342" i="1"/>
  <c r="B337" i="1"/>
  <c r="B336" i="1"/>
  <c r="B335" i="1"/>
  <c r="B333" i="1"/>
  <c r="B329" i="1"/>
  <c r="B328" i="1"/>
  <c r="B325" i="1"/>
  <c r="B320" i="1"/>
  <c r="B316" i="1"/>
  <c r="B312" i="1"/>
  <c r="B308" i="1"/>
  <c r="B304" i="1"/>
  <c r="B300" i="1"/>
  <c r="B296" i="1"/>
  <c r="B292" i="1"/>
  <c r="B288" i="1"/>
  <c r="B287" i="1"/>
  <c r="B284" i="1"/>
  <c r="B280" i="1"/>
  <c r="B276" i="1"/>
  <c r="B272" i="1"/>
  <c r="B271" i="1"/>
  <c r="B268" i="1"/>
  <c r="B264" i="1"/>
  <c r="B259" i="1"/>
  <c r="B255" i="1"/>
  <c r="B254" i="1"/>
  <c r="B251" i="1"/>
  <c r="B247" i="1"/>
  <c r="B244" i="1"/>
  <c r="B243" i="1"/>
  <c r="B239" i="1"/>
  <c r="B235" i="1"/>
  <c r="B234" i="1"/>
  <c r="B204" i="1"/>
  <c r="B200" i="1"/>
  <c r="B196" i="1"/>
  <c r="B192" i="1"/>
  <c r="B188" i="1"/>
  <c r="B184" i="1"/>
  <c r="B180" i="1"/>
  <c r="B176" i="1"/>
  <c r="B175" i="1"/>
  <c r="B172" i="1"/>
  <c r="B168" i="1"/>
  <c r="B164" i="1"/>
  <c r="B160" i="1"/>
  <c r="B156" i="1"/>
  <c r="B150" i="1"/>
  <c r="B146" i="1"/>
  <c r="B141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3" i="1"/>
  <c r="B60" i="1"/>
  <c r="B56" i="1"/>
  <c r="B52" i="1"/>
  <c r="B47" i="1"/>
  <c r="B43" i="1"/>
  <c r="B39" i="1"/>
  <c r="B38" i="1"/>
  <c r="B35" i="1"/>
  <c r="B31" i="1"/>
  <c r="B27" i="1"/>
  <c r="B23" i="1"/>
  <c r="B19" i="1"/>
  <c r="B15" i="1"/>
  <c r="B11" i="1"/>
  <c r="Q503" i="1" l="1"/>
  <c r="P503" i="1"/>
  <c r="P516" i="1"/>
  <c r="P515" i="1"/>
  <c r="P514" i="1"/>
  <c r="P513" i="1"/>
  <c r="P507" i="1"/>
  <c r="P505" i="1"/>
  <c r="P15" i="1" l="1"/>
  <c r="P27" i="1"/>
  <c r="Q43" i="1"/>
  <c r="P43" i="1"/>
  <c r="Q56" i="1"/>
  <c r="P56" i="1"/>
  <c r="Q68" i="1"/>
  <c r="P68" i="1"/>
  <c r="Q80" i="1"/>
  <c r="P80" i="1"/>
  <c r="Q92" i="1"/>
  <c r="P92" i="1"/>
  <c r="Q104" i="1"/>
  <c r="P104" i="1"/>
  <c r="Q112" i="1"/>
  <c r="P112" i="1"/>
  <c r="Q124" i="1"/>
  <c r="P124" i="1"/>
  <c r="Q136" i="1"/>
  <c r="P136" i="1"/>
  <c r="Q150" i="1"/>
  <c r="P150" i="1"/>
  <c r="Q168" i="1"/>
  <c r="P168" i="1"/>
  <c r="Q176" i="1"/>
  <c r="P176" i="1"/>
  <c r="Q188" i="1"/>
  <c r="P188" i="1"/>
  <c r="Q196" i="1"/>
  <c r="P196" i="1"/>
  <c r="Q235" i="1"/>
  <c r="P235" i="1"/>
  <c r="Q247" i="1"/>
  <c r="P247" i="1"/>
  <c r="Q259" i="1"/>
  <c r="P259" i="1"/>
  <c r="Q264" i="1"/>
  <c r="P264" i="1"/>
  <c r="Q276" i="1"/>
  <c r="P276" i="1"/>
  <c r="Q288" i="1"/>
  <c r="P288" i="1"/>
  <c r="Q296" i="1"/>
  <c r="P296" i="1"/>
  <c r="Q308" i="1"/>
  <c r="P308" i="1"/>
  <c r="Q320" i="1"/>
  <c r="P320" i="1"/>
  <c r="Q329" i="1"/>
  <c r="P329" i="1"/>
  <c r="Q346" i="1"/>
  <c r="P346" i="1"/>
  <c r="Q362" i="1"/>
  <c r="P362" i="1"/>
  <c r="Q374" i="1"/>
  <c r="P374" i="1"/>
  <c r="Q386" i="1"/>
  <c r="P386" i="1"/>
  <c r="Q398" i="1"/>
  <c r="P398" i="1"/>
  <c r="Q410" i="1"/>
  <c r="P410" i="1"/>
  <c r="Q422" i="1"/>
  <c r="P422" i="1"/>
  <c r="Q434" i="1"/>
  <c r="P434" i="1"/>
  <c r="Q442" i="1"/>
  <c r="P442" i="1"/>
  <c r="Q450" i="1"/>
  <c r="P450" i="1"/>
  <c r="P466" i="1"/>
  <c r="Q478" i="1"/>
  <c r="P478" i="1"/>
  <c r="P490" i="1"/>
  <c r="P498" i="1"/>
  <c r="P12" i="1"/>
  <c r="P16" i="1"/>
  <c r="P20" i="1"/>
  <c r="P24" i="1"/>
  <c r="P28" i="1"/>
  <c r="P32" i="1"/>
  <c r="P36" i="1"/>
  <c r="P40" i="1"/>
  <c r="Q44" i="1"/>
  <c r="P44" i="1"/>
  <c r="Q48" i="1"/>
  <c r="P48" i="1"/>
  <c r="Q53" i="1"/>
  <c r="P53" i="1"/>
  <c r="Q57" i="1"/>
  <c r="P57" i="1"/>
  <c r="Q61" i="1"/>
  <c r="P61" i="1"/>
  <c r="Q65" i="1"/>
  <c r="P65" i="1"/>
  <c r="Q69" i="1"/>
  <c r="P69" i="1"/>
  <c r="Q73" i="1"/>
  <c r="P73" i="1"/>
  <c r="Q77" i="1"/>
  <c r="P77" i="1"/>
  <c r="Q81" i="1"/>
  <c r="P81" i="1"/>
  <c r="Q85" i="1"/>
  <c r="P85" i="1"/>
  <c r="Q89" i="1"/>
  <c r="P89" i="1"/>
  <c r="Q93" i="1"/>
  <c r="P93" i="1"/>
  <c r="Q97" i="1"/>
  <c r="P97" i="1"/>
  <c r="Q101" i="1"/>
  <c r="P101" i="1"/>
  <c r="Q105" i="1"/>
  <c r="P105" i="1"/>
  <c r="Q109" i="1"/>
  <c r="P109" i="1"/>
  <c r="Q113" i="1"/>
  <c r="P113" i="1"/>
  <c r="Q117" i="1"/>
  <c r="P117" i="1"/>
  <c r="Q121" i="1"/>
  <c r="P121" i="1"/>
  <c r="Q125" i="1"/>
  <c r="P125" i="1"/>
  <c r="Q129" i="1"/>
  <c r="P129" i="1"/>
  <c r="Q133" i="1"/>
  <c r="P133" i="1"/>
  <c r="Q138" i="1"/>
  <c r="P138" i="1"/>
  <c r="Q142" i="1"/>
  <c r="P142" i="1"/>
  <c r="Q147" i="1"/>
  <c r="P147" i="1"/>
  <c r="Q151" i="1"/>
  <c r="P151" i="1"/>
  <c r="Q157" i="1"/>
  <c r="P157" i="1"/>
  <c r="Q161" i="1"/>
  <c r="P161" i="1"/>
  <c r="Q165" i="1"/>
  <c r="P165" i="1"/>
  <c r="Q169" i="1"/>
  <c r="P169" i="1"/>
  <c r="Q173" i="1"/>
  <c r="P173" i="1"/>
  <c r="Q177" i="1"/>
  <c r="P177" i="1"/>
  <c r="Q181" i="1"/>
  <c r="P181" i="1"/>
  <c r="Q185" i="1"/>
  <c r="P185" i="1"/>
  <c r="Q189" i="1"/>
  <c r="P189" i="1"/>
  <c r="Q193" i="1"/>
  <c r="P193" i="1"/>
  <c r="Q197" i="1"/>
  <c r="P197" i="1"/>
  <c r="Q201" i="1"/>
  <c r="P201" i="1"/>
  <c r="Q232" i="1"/>
  <c r="P232" i="1"/>
  <c r="Q236" i="1"/>
  <c r="P236" i="1"/>
  <c r="Q240" i="1"/>
  <c r="P240" i="1"/>
  <c r="Q244" i="1"/>
  <c r="P244" i="1"/>
  <c r="Q248" i="1"/>
  <c r="P248" i="1"/>
  <c r="Q252" i="1"/>
  <c r="P252" i="1"/>
  <c r="Q256" i="1"/>
  <c r="P256" i="1"/>
  <c r="Q260" i="1"/>
  <c r="P260" i="1"/>
  <c r="Q265" i="1"/>
  <c r="P265" i="1"/>
  <c r="Q269" i="1"/>
  <c r="P269" i="1"/>
  <c r="Q273" i="1"/>
  <c r="P273" i="1"/>
  <c r="Q277" i="1"/>
  <c r="P277" i="1"/>
  <c r="Q281" i="1"/>
  <c r="P281" i="1"/>
  <c r="Q285" i="1"/>
  <c r="P285" i="1"/>
  <c r="Q289" i="1"/>
  <c r="P289" i="1"/>
  <c r="Q293" i="1"/>
  <c r="P293" i="1"/>
  <c r="Q297" i="1"/>
  <c r="P297" i="1"/>
  <c r="Q301" i="1"/>
  <c r="P301" i="1"/>
  <c r="Q305" i="1"/>
  <c r="P305" i="1"/>
  <c r="Q309" i="1"/>
  <c r="P309" i="1"/>
  <c r="Q313" i="1"/>
  <c r="P313" i="1"/>
  <c r="Q317" i="1"/>
  <c r="P317" i="1"/>
  <c r="Q321" i="1"/>
  <c r="P321" i="1"/>
  <c r="Q326" i="1"/>
  <c r="P326" i="1"/>
  <c r="Q330" i="1"/>
  <c r="P330" i="1"/>
  <c r="Q334" i="1"/>
  <c r="P334" i="1"/>
  <c r="Q339" i="1"/>
  <c r="P339" i="1"/>
  <c r="Q343" i="1"/>
  <c r="P343" i="1"/>
  <c r="Q347" i="1"/>
  <c r="P347" i="1"/>
  <c r="Q351" i="1"/>
  <c r="P351" i="1"/>
  <c r="Q355" i="1"/>
  <c r="P355" i="1"/>
  <c r="Q359" i="1"/>
  <c r="P359" i="1"/>
  <c r="Q363" i="1"/>
  <c r="P363" i="1"/>
  <c r="Q367" i="1"/>
  <c r="P367" i="1"/>
  <c r="Q371" i="1"/>
  <c r="P371" i="1"/>
  <c r="Q375" i="1"/>
  <c r="P375" i="1"/>
  <c r="Q379" i="1"/>
  <c r="P379" i="1"/>
  <c r="Q383" i="1"/>
  <c r="P383" i="1"/>
  <c r="Q387" i="1"/>
  <c r="P387" i="1"/>
  <c r="Q391" i="1"/>
  <c r="P391" i="1"/>
  <c r="Q395" i="1"/>
  <c r="P395" i="1"/>
  <c r="Q399" i="1"/>
  <c r="P399" i="1"/>
  <c r="Q403" i="1"/>
  <c r="P403" i="1"/>
  <c r="Q407" i="1"/>
  <c r="P407" i="1"/>
  <c r="Q411" i="1"/>
  <c r="P411" i="1"/>
  <c r="Q415" i="1"/>
  <c r="P415" i="1"/>
  <c r="Q419" i="1"/>
  <c r="P419" i="1"/>
  <c r="Q423" i="1"/>
  <c r="P423" i="1"/>
  <c r="Q427" i="1"/>
  <c r="P427" i="1"/>
  <c r="Q431" i="1"/>
  <c r="P431" i="1"/>
  <c r="Q435" i="1"/>
  <c r="P435" i="1"/>
  <c r="Q439" i="1"/>
  <c r="P439" i="1"/>
  <c r="Q443" i="1"/>
  <c r="P443" i="1"/>
  <c r="Q447" i="1"/>
  <c r="P447" i="1"/>
  <c r="Q451" i="1"/>
  <c r="P451" i="1"/>
  <c r="Q455" i="1"/>
  <c r="P455" i="1"/>
  <c r="P459" i="1"/>
  <c r="P463" i="1"/>
  <c r="P467" i="1"/>
  <c r="Q471" i="1"/>
  <c r="P471" i="1"/>
  <c r="Q475" i="1"/>
  <c r="P475" i="1"/>
  <c r="Q479" i="1"/>
  <c r="P479" i="1"/>
  <c r="Q483" i="1"/>
  <c r="P483" i="1"/>
  <c r="P487" i="1"/>
  <c r="P491" i="1"/>
  <c r="P495" i="1"/>
  <c r="P499" i="1"/>
  <c r="P504" i="1"/>
  <c r="Q508" i="1"/>
  <c r="P508" i="1"/>
  <c r="P512" i="1"/>
  <c r="P23" i="1"/>
  <c r="P35" i="1"/>
  <c r="Q47" i="1"/>
  <c r="P47" i="1"/>
  <c r="Q60" i="1"/>
  <c r="P60" i="1"/>
  <c r="Q76" i="1"/>
  <c r="P76" i="1"/>
  <c r="Q88" i="1"/>
  <c r="P88" i="1"/>
  <c r="Q100" i="1"/>
  <c r="P100" i="1"/>
  <c r="Q108" i="1"/>
  <c r="P108" i="1"/>
  <c r="Q120" i="1"/>
  <c r="P120" i="1"/>
  <c r="Q132" i="1"/>
  <c r="P132" i="1"/>
  <c r="Q146" i="1"/>
  <c r="P146" i="1"/>
  <c r="Q160" i="1"/>
  <c r="P160" i="1"/>
  <c r="Q172" i="1"/>
  <c r="P172" i="1"/>
  <c r="Q184" i="1"/>
  <c r="P184" i="1"/>
  <c r="Q200" i="1"/>
  <c r="P200" i="1"/>
  <c r="Q239" i="1"/>
  <c r="P239" i="1"/>
  <c r="Q251" i="1"/>
  <c r="P251" i="1"/>
  <c r="Q272" i="1"/>
  <c r="P272" i="1"/>
  <c r="Q284" i="1"/>
  <c r="P284" i="1"/>
  <c r="Q300" i="1"/>
  <c r="P300" i="1"/>
  <c r="Q312" i="1"/>
  <c r="P312" i="1"/>
  <c r="Q325" i="1"/>
  <c r="P325" i="1"/>
  <c r="Q337" i="1"/>
  <c r="P337" i="1"/>
  <c r="Q342" i="1"/>
  <c r="P342" i="1"/>
  <c r="Q354" i="1"/>
  <c r="P354" i="1"/>
  <c r="Q366" i="1"/>
  <c r="P366" i="1"/>
  <c r="Q378" i="1"/>
  <c r="P378" i="1"/>
  <c r="Q390" i="1"/>
  <c r="P390" i="1"/>
  <c r="Q402" i="1"/>
  <c r="P402" i="1"/>
  <c r="Q414" i="1"/>
  <c r="P414" i="1"/>
  <c r="Q430" i="1"/>
  <c r="P430" i="1"/>
  <c r="Q446" i="1"/>
  <c r="P446" i="1"/>
  <c r="P458" i="1"/>
  <c r="Q470" i="1"/>
  <c r="P470" i="1"/>
  <c r="Q482" i="1"/>
  <c r="P482" i="1"/>
  <c r="P494" i="1"/>
  <c r="Q511" i="1"/>
  <c r="P511" i="1"/>
  <c r="P13" i="1"/>
  <c r="P17" i="1"/>
  <c r="P21" i="1"/>
  <c r="P25" i="1"/>
  <c r="P29" i="1"/>
  <c r="P33" i="1"/>
  <c r="P37" i="1"/>
  <c r="P41" i="1"/>
  <c r="Q45" i="1"/>
  <c r="P45" i="1"/>
  <c r="Q49" i="1"/>
  <c r="P49" i="1"/>
  <c r="Q54" i="1"/>
  <c r="P54" i="1"/>
  <c r="Q58" i="1"/>
  <c r="P58" i="1"/>
  <c r="Q62" i="1"/>
  <c r="P62" i="1"/>
  <c r="Q66" i="1"/>
  <c r="P66" i="1"/>
  <c r="Q70" i="1"/>
  <c r="P70" i="1"/>
  <c r="Q74" i="1"/>
  <c r="P74" i="1"/>
  <c r="Q78" i="1"/>
  <c r="P78" i="1"/>
  <c r="Q82" i="1"/>
  <c r="P82" i="1"/>
  <c r="Q86" i="1"/>
  <c r="P86" i="1"/>
  <c r="Q90" i="1"/>
  <c r="P90" i="1"/>
  <c r="Q94" i="1"/>
  <c r="P94" i="1"/>
  <c r="Q98" i="1"/>
  <c r="P98" i="1"/>
  <c r="Q102" i="1"/>
  <c r="P102" i="1"/>
  <c r="Q106" i="1"/>
  <c r="P106" i="1"/>
  <c r="Q110" i="1"/>
  <c r="P110" i="1"/>
  <c r="Q114" i="1"/>
  <c r="P114" i="1"/>
  <c r="Q118" i="1"/>
  <c r="P118" i="1"/>
  <c r="Q122" i="1"/>
  <c r="P122" i="1"/>
  <c r="Q126" i="1"/>
  <c r="P126" i="1"/>
  <c r="Q130" i="1"/>
  <c r="P130" i="1"/>
  <c r="Q134" i="1"/>
  <c r="P134" i="1"/>
  <c r="Q139" i="1"/>
  <c r="P139" i="1"/>
  <c r="Q143" i="1"/>
  <c r="P143" i="1"/>
  <c r="Q148" i="1"/>
  <c r="P148" i="1"/>
  <c r="Q154" i="1"/>
  <c r="P154" i="1"/>
  <c r="Q158" i="1"/>
  <c r="P158" i="1"/>
  <c r="Q162" i="1"/>
  <c r="P162" i="1"/>
  <c r="Q166" i="1"/>
  <c r="P166" i="1"/>
  <c r="Q170" i="1"/>
  <c r="P170" i="1"/>
  <c r="Q174" i="1"/>
  <c r="P174" i="1"/>
  <c r="Q178" i="1"/>
  <c r="P178" i="1"/>
  <c r="Q182" i="1"/>
  <c r="P182" i="1"/>
  <c r="Q186" i="1"/>
  <c r="P186" i="1"/>
  <c r="Q190" i="1"/>
  <c r="P190" i="1"/>
  <c r="Q194" i="1"/>
  <c r="P194" i="1"/>
  <c r="Q198" i="1"/>
  <c r="P198" i="1"/>
  <c r="Q202" i="1"/>
  <c r="P202" i="1"/>
  <c r="Q233" i="1"/>
  <c r="P233" i="1"/>
  <c r="Q237" i="1"/>
  <c r="P237" i="1"/>
  <c r="Q241" i="1"/>
  <c r="P241" i="1"/>
  <c r="Q245" i="1"/>
  <c r="P245" i="1"/>
  <c r="Q249" i="1"/>
  <c r="P249" i="1"/>
  <c r="Q253" i="1"/>
  <c r="P253" i="1"/>
  <c r="Q257" i="1"/>
  <c r="P257" i="1"/>
  <c r="Q262" i="1"/>
  <c r="P262" i="1"/>
  <c r="Q266" i="1"/>
  <c r="P266" i="1"/>
  <c r="Q270" i="1"/>
  <c r="P270" i="1"/>
  <c r="Q274" i="1"/>
  <c r="P274" i="1"/>
  <c r="Q278" i="1"/>
  <c r="P278" i="1"/>
  <c r="Q282" i="1"/>
  <c r="P282" i="1"/>
  <c r="Q286" i="1"/>
  <c r="P286" i="1"/>
  <c r="Q290" i="1"/>
  <c r="P290" i="1"/>
  <c r="Q294" i="1"/>
  <c r="P294" i="1"/>
  <c r="Q298" i="1"/>
  <c r="P298" i="1"/>
  <c r="Q302" i="1"/>
  <c r="P302" i="1"/>
  <c r="Q306" i="1"/>
  <c r="P306" i="1"/>
  <c r="Q310" i="1"/>
  <c r="P310" i="1"/>
  <c r="Q314" i="1"/>
  <c r="P314" i="1"/>
  <c r="Q318" i="1"/>
  <c r="P318" i="1"/>
  <c r="Q322" i="1"/>
  <c r="P322" i="1"/>
  <c r="Q327" i="1"/>
  <c r="P327" i="1"/>
  <c r="Q331" i="1"/>
  <c r="P331" i="1"/>
  <c r="Q335" i="1"/>
  <c r="P335" i="1"/>
  <c r="Q340" i="1"/>
  <c r="P340" i="1"/>
  <c r="Q344" i="1"/>
  <c r="P344" i="1"/>
  <c r="Q348" i="1"/>
  <c r="P348" i="1"/>
  <c r="Q352" i="1"/>
  <c r="P352" i="1"/>
  <c r="Q356" i="1"/>
  <c r="P356" i="1"/>
  <c r="Q360" i="1"/>
  <c r="P360" i="1"/>
  <c r="Q364" i="1"/>
  <c r="P364" i="1"/>
  <c r="Q368" i="1"/>
  <c r="P368" i="1"/>
  <c r="Q372" i="1"/>
  <c r="P372" i="1"/>
  <c r="Q376" i="1"/>
  <c r="P376" i="1"/>
  <c r="Q380" i="1"/>
  <c r="P380" i="1"/>
  <c r="Q384" i="1"/>
  <c r="P384" i="1"/>
  <c r="Q388" i="1"/>
  <c r="P388" i="1"/>
  <c r="Q392" i="1"/>
  <c r="P392" i="1"/>
  <c r="Q396" i="1"/>
  <c r="P396" i="1"/>
  <c r="Q400" i="1"/>
  <c r="P400" i="1"/>
  <c r="Q404" i="1"/>
  <c r="P404" i="1"/>
  <c r="Q408" i="1"/>
  <c r="P408" i="1"/>
  <c r="Q412" i="1"/>
  <c r="P412" i="1"/>
  <c r="Q416" i="1"/>
  <c r="P416" i="1"/>
  <c r="Q420" i="1"/>
  <c r="P420" i="1"/>
  <c r="Q424" i="1"/>
  <c r="P424" i="1"/>
  <c r="Q428" i="1"/>
  <c r="P428" i="1"/>
  <c r="Q432" i="1"/>
  <c r="P432" i="1"/>
  <c r="Q436" i="1"/>
  <c r="P436" i="1"/>
  <c r="Q440" i="1"/>
  <c r="P440" i="1"/>
  <c r="Q444" i="1"/>
  <c r="P444" i="1"/>
  <c r="Q448" i="1"/>
  <c r="P448" i="1"/>
  <c r="Q452" i="1"/>
  <c r="P452" i="1"/>
  <c r="P456" i="1"/>
  <c r="P460" i="1"/>
  <c r="P464" i="1"/>
  <c r="P468" i="1"/>
  <c r="Q472" i="1"/>
  <c r="P472" i="1"/>
  <c r="Q476" i="1"/>
  <c r="P476" i="1"/>
  <c r="Q480" i="1"/>
  <c r="P480" i="1"/>
  <c r="P484" i="1"/>
  <c r="P488" i="1"/>
  <c r="P492" i="1"/>
  <c r="P496" i="1"/>
  <c r="P500" i="1"/>
  <c r="Q509" i="1"/>
  <c r="P509" i="1"/>
  <c r="P19" i="1"/>
  <c r="P31" i="1"/>
  <c r="P39" i="1"/>
  <c r="Q52" i="1"/>
  <c r="P52" i="1"/>
  <c r="Q64" i="1"/>
  <c r="P64" i="1"/>
  <c r="Q72" i="1"/>
  <c r="P72" i="1"/>
  <c r="Q84" i="1"/>
  <c r="P84" i="1"/>
  <c r="Q96" i="1"/>
  <c r="P96" i="1"/>
  <c r="Q116" i="1"/>
  <c r="P116" i="1"/>
  <c r="Q128" i="1"/>
  <c r="P128" i="1"/>
  <c r="Q141" i="1"/>
  <c r="P141" i="1"/>
  <c r="Q156" i="1"/>
  <c r="P156" i="1"/>
  <c r="Q164" i="1"/>
  <c r="P164" i="1"/>
  <c r="Q180" i="1"/>
  <c r="P180" i="1"/>
  <c r="Q192" i="1"/>
  <c r="P192" i="1"/>
  <c r="Q204" i="1"/>
  <c r="P204" i="1"/>
  <c r="Q243" i="1"/>
  <c r="P243" i="1"/>
  <c r="Q255" i="1"/>
  <c r="P255" i="1"/>
  <c r="Q268" i="1"/>
  <c r="P268" i="1"/>
  <c r="Q280" i="1"/>
  <c r="P280" i="1"/>
  <c r="Q292" i="1"/>
  <c r="P292" i="1"/>
  <c r="Q304" i="1"/>
  <c r="P304" i="1"/>
  <c r="Q316" i="1"/>
  <c r="P316" i="1"/>
  <c r="Q333" i="1"/>
  <c r="P333" i="1"/>
  <c r="Q350" i="1"/>
  <c r="P350" i="1"/>
  <c r="Q358" i="1"/>
  <c r="P358" i="1"/>
  <c r="Q370" i="1"/>
  <c r="P370" i="1"/>
  <c r="Q382" i="1"/>
  <c r="P382" i="1"/>
  <c r="Q394" i="1"/>
  <c r="P394" i="1"/>
  <c r="Q406" i="1"/>
  <c r="P406" i="1"/>
  <c r="Q418" i="1"/>
  <c r="P418" i="1"/>
  <c r="Q426" i="1"/>
  <c r="P426" i="1"/>
  <c r="Q438" i="1"/>
  <c r="P438" i="1"/>
  <c r="Q454" i="1"/>
  <c r="P454" i="1"/>
  <c r="P462" i="1"/>
  <c r="Q474" i="1"/>
  <c r="P474" i="1"/>
  <c r="P486" i="1"/>
  <c r="P502" i="1"/>
  <c r="P14" i="1"/>
  <c r="P18" i="1"/>
  <c r="P22" i="1"/>
  <c r="P26" i="1"/>
  <c r="P30" i="1"/>
  <c r="P34" i="1"/>
  <c r="P38" i="1"/>
  <c r="P42" i="1"/>
  <c r="Q46" i="1"/>
  <c r="P46" i="1"/>
  <c r="Q50" i="1"/>
  <c r="P50" i="1"/>
  <c r="Q55" i="1"/>
  <c r="P55" i="1"/>
  <c r="Q59" i="1"/>
  <c r="P59" i="1"/>
  <c r="Q63" i="1"/>
  <c r="P63" i="1"/>
  <c r="Q67" i="1"/>
  <c r="P67" i="1"/>
  <c r="Q71" i="1"/>
  <c r="P71" i="1"/>
  <c r="Q75" i="1"/>
  <c r="P75" i="1"/>
  <c r="Q79" i="1"/>
  <c r="P79" i="1"/>
  <c r="Q83" i="1"/>
  <c r="P83" i="1"/>
  <c r="Q87" i="1"/>
  <c r="P87" i="1"/>
  <c r="Q91" i="1"/>
  <c r="P91" i="1"/>
  <c r="Q95" i="1"/>
  <c r="P95" i="1"/>
  <c r="Q99" i="1"/>
  <c r="P99" i="1"/>
  <c r="Q103" i="1"/>
  <c r="P103" i="1"/>
  <c r="Q107" i="1"/>
  <c r="P107" i="1"/>
  <c r="Q111" i="1"/>
  <c r="P111" i="1"/>
  <c r="Q115" i="1"/>
  <c r="P115" i="1"/>
  <c r="Q119" i="1"/>
  <c r="P119" i="1"/>
  <c r="Q123" i="1"/>
  <c r="P123" i="1"/>
  <c r="Q127" i="1"/>
  <c r="P127" i="1"/>
  <c r="Q131" i="1"/>
  <c r="P131" i="1"/>
  <c r="Q135" i="1"/>
  <c r="P135" i="1"/>
  <c r="Q140" i="1"/>
  <c r="P140" i="1"/>
  <c r="Q144" i="1"/>
  <c r="P144" i="1"/>
  <c r="Q149" i="1"/>
  <c r="P149" i="1"/>
  <c r="Q155" i="1"/>
  <c r="P155" i="1"/>
  <c r="Q159" i="1"/>
  <c r="P159" i="1"/>
  <c r="Q163" i="1"/>
  <c r="P163" i="1"/>
  <c r="Q167" i="1"/>
  <c r="P167" i="1"/>
  <c r="Q171" i="1"/>
  <c r="P171" i="1"/>
  <c r="Q175" i="1"/>
  <c r="P175" i="1"/>
  <c r="Q179" i="1"/>
  <c r="P179" i="1"/>
  <c r="Q183" i="1"/>
  <c r="P183" i="1"/>
  <c r="Q187" i="1"/>
  <c r="P187" i="1"/>
  <c r="Q191" i="1"/>
  <c r="P191" i="1"/>
  <c r="Q195" i="1"/>
  <c r="P195" i="1"/>
  <c r="Q199" i="1"/>
  <c r="P199" i="1"/>
  <c r="Q203" i="1"/>
  <c r="P203" i="1"/>
  <c r="Q234" i="1"/>
  <c r="P234" i="1"/>
  <c r="Q238" i="1"/>
  <c r="P238" i="1"/>
  <c r="Q242" i="1"/>
  <c r="P242" i="1"/>
  <c r="Q246" i="1"/>
  <c r="P246" i="1"/>
  <c r="Q250" i="1"/>
  <c r="P250" i="1"/>
  <c r="Q254" i="1"/>
  <c r="P254" i="1"/>
  <c r="Q258" i="1"/>
  <c r="P258" i="1"/>
  <c r="Q263" i="1"/>
  <c r="P263" i="1"/>
  <c r="Q267" i="1"/>
  <c r="P267" i="1"/>
  <c r="Q271" i="1"/>
  <c r="P271" i="1"/>
  <c r="Q275" i="1"/>
  <c r="P275" i="1"/>
  <c r="Q279" i="1"/>
  <c r="P279" i="1"/>
  <c r="Q283" i="1"/>
  <c r="P283" i="1"/>
  <c r="Q287" i="1"/>
  <c r="P287" i="1"/>
  <c r="Q291" i="1"/>
  <c r="P291" i="1"/>
  <c r="Q295" i="1"/>
  <c r="P295" i="1"/>
  <c r="Q299" i="1"/>
  <c r="P299" i="1"/>
  <c r="Q303" i="1"/>
  <c r="P303" i="1"/>
  <c r="Q307" i="1"/>
  <c r="P307" i="1"/>
  <c r="Q311" i="1"/>
  <c r="P311" i="1"/>
  <c r="Q315" i="1"/>
  <c r="P315" i="1"/>
  <c r="Q319" i="1"/>
  <c r="P319" i="1"/>
  <c r="Q324" i="1"/>
  <c r="P324" i="1"/>
  <c r="Q328" i="1"/>
  <c r="P328" i="1"/>
  <c r="Q332" i="1"/>
  <c r="P332" i="1"/>
  <c r="Q336" i="1"/>
  <c r="P336" i="1"/>
  <c r="Q341" i="1"/>
  <c r="P341" i="1"/>
  <c r="Q345" i="1"/>
  <c r="P345" i="1"/>
  <c r="Q349" i="1"/>
  <c r="P349" i="1"/>
  <c r="Q353" i="1"/>
  <c r="P353" i="1"/>
  <c r="Q357" i="1"/>
  <c r="P357" i="1"/>
  <c r="Q361" i="1"/>
  <c r="P361" i="1"/>
  <c r="Q365" i="1"/>
  <c r="P365" i="1"/>
  <c r="Q369" i="1"/>
  <c r="P369" i="1"/>
  <c r="Q373" i="1"/>
  <c r="P373" i="1"/>
  <c r="Q377" i="1"/>
  <c r="P377" i="1"/>
  <c r="Q381" i="1"/>
  <c r="P381" i="1"/>
  <c r="Q385" i="1"/>
  <c r="P385" i="1"/>
  <c r="Q389" i="1"/>
  <c r="P389" i="1"/>
  <c r="Q393" i="1"/>
  <c r="P393" i="1"/>
  <c r="Q397" i="1"/>
  <c r="P397" i="1"/>
  <c r="Q401" i="1"/>
  <c r="P401" i="1"/>
  <c r="Q405" i="1"/>
  <c r="P405" i="1"/>
  <c r="Q409" i="1"/>
  <c r="P409" i="1"/>
  <c r="Q413" i="1"/>
  <c r="P413" i="1"/>
  <c r="Q417" i="1"/>
  <c r="P417" i="1"/>
  <c r="Q421" i="1"/>
  <c r="P421" i="1"/>
  <c r="Q425" i="1"/>
  <c r="P425" i="1"/>
  <c r="Q429" i="1"/>
  <c r="P429" i="1"/>
  <c r="Q433" i="1"/>
  <c r="P433" i="1"/>
  <c r="Q437" i="1"/>
  <c r="P437" i="1"/>
  <c r="Q441" i="1"/>
  <c r="P441" i="1"/>
  <c r="Q445" i="1"/>
  <c r="P445" i="1"/>
  <c r="Q449" i="1"/>
  <c r="P449" i="1"/>
  <c r="Q453" i="1"/>
  <c r="P453" i="1"/>
  <c r="P457" i="1"/>
  <c r="P461" i="1"/>
  <c r="P465" i="1"/>
  <c r="P469" i="1"/>
  <c r="Q473" i="1"/>
  <c r="P473" i="1"/>
  <c r="Q477" i="1"/>
  <c r="P477" i="1"/>
  <c r="Q481" i="1"/>
  <c r="P481" i="1"/>
  <c r="P485" i="1"/>
  <c r="P489" i="1"/>
  <c r="P493" i="1"/>
  <c r="P497" i="1"/>
  <c r="P501" i="1"/>
  <c r="Q506" i="1"/>
  <c r="P506" i="1"/>
  <c r="Q510" i="1"/>
  <c r="P510" i="1"/>
  <c r="N517" i="1"/>
  <c r="N519" i="1" s="1"/>
  <c r="N522" i="1"/>
  <c r="N525" i="1" s="1"/>
  <c r="N528" i="1" l="1"/>
  <c r="N524" i="1"/>
  <c r="N523" i="1"/>
  <c r="M522" i="1" l="1"/>
  <c r="M523" i="1" l="1"/>
  <c r="M524" i="1" s="1"/>
  <c r="M525" i="1" s="1"/>
  <c r="P525" i="1" s="1"/>
  <c r="Q525" i="1" l="1"/>
  <c r="N529" i="1"/>
  <c r="Q492" i="1"/>
  <c r="Q488" i="1"/>
  <c r="Q484" i="1"/>
  <c r="Q467" i="1"/>
  <c r="Q463" i="1"/>
  <c r="Q459" i="1"/>
  <c r="Q502" i="1"/>
  <c r="Q498" i="1"/>
  <c r="Q504" i="1"/>
  <c r="Q505" i="1"/>
  <c r="Q512" i="1" l="1"/>
  <c r="S9" i="3"/>
  <c r="Q261" i="1"/>
  <c r="Q229" i="1"/>
  <c r="Q226" i="1"/>
  <c r="Q216" i="1"/>
  <c r="Q213" i="1"/>
  <c r="Q210" i="1"/>
  <c r="Q51" i="1"/>
  <c r="Q208" i="1"/>
  <c r="Q145" i="1"/>
  <c r="Q225" i="1"/>
  <c r="Q215" i="1"/>
  <c r="Q323" i="1"/>
  <c r="Q230" i="1"/>
  <c r="Q220" i="1"/>
  <c r="Q217" i="1"/>
  <c r="Q214" i="1"/>
  <c r="Q153" i="1"/>
  <c r="Q137" i="1"/>
  <c r="Q224" i="1"/>
  <c r="Q218" i="1"/>
  <c r="Q205" i="1"/>
  <c r="Q228" i="1"/>
  <c r="Q222" i="1"/>
  <c r="Q209" i="1"/>
  <c r="Q338" i="1"/>
  <c r="Q221" i="1"/>
  <c r="Q231" i="1"/>
  <c r="Q212" i="1"/>
  <c r="Q206" i="1"/>
  <c r="Q207" i="1"/>
  <c r="Q152" i="1"/>
  <c r="Q223" i="1"/>
  <c r="Q219" i="1"/>
  <c r="Q211" i="1"/>
  <c r="Q227" i="1"/>
  <c r="Q15" i="1"/>
  <c r="Q19" i="1"/>
  <c r="Q39" i="1"/>
  <c r="Q14" i="1"/>
  <c r="Q38" i="1"/>
  <c r="Q12" i="1"/>
  <c r="Q20" i="1"/>
  <c r="Q28" i="1"/>
  <c r="Q36" i="1"/>
  <c r="Q35" i="1"/>
  <c r="Q17" i="1"/>
  <c r="Q25" i="1"/>
  <c r="Q33" i="1"/>
  <c r="Q41" i="1"/>
  <c r="Q27" i="1"/>
  <c r="Q31" i="1"/>
  <c r="Q37" i="1"/>
  <c r="Q18" i="1"/>
  <c r="Q42" i="1"/>
  <c r="Q30" i="1"/>
  <c r="Q16" i="1"/>
  <c r="Q24" i="1"/>
  <c r="Q32" i="1"/>
  <c r="Q40" i="1"/>
  <c r="Q23" i="1"/>
  <c r="Q13" i="1"/>
  <c r="Q21" i="1"/>
  <c r="Q29" i="1"/>
  <c r="Q26" i="1"/>
  <c r="Q34" i="1"/>
  <c r="Q22" i="1"/>
  <c r="Q493" i="1"/>
  <c r="S576" i="3"/>
  <c r="S574" i="3"/>
  <c r="S572" i="3"/>
  <c r="S50" i="3"/>
  <c r="S575" i="3"/>
  <c r="S573" i="3"/>
  <c r="S571" i="3"/>
  <c r="S49" i="3"/>
  <c r="S48" i="3"/>
  <c r="Q507" i="1"/>
  <c r="Q497" i="1"/>
  <c r="Q501" i="1"/>
  <c r="Q458" i="1"/>
  <c r="Q462" i="1"/>
  <c r="Q466" i="1"/>
  <c r="Q487" i="1"/>
  <c r="Q516" i="1"/>
  <c r="Q515" i="1"/>
  <c r="Q496" i="1"/>
  <c r="Q500" i="1"/>
  <c r="Q457" i="1"/>
  <c r="Q461" i="1"/>
  <c r="Q465" i="1"/>
  <c r="Q469" i="1"/>
  <c r="Q486" i="1"/>
  <c r="Q490" i="1"/>
  <c r="Q494" i="1"/>
  <c r="Q491" i="1"/>
  <c r="Q495" i="1"/>
  <c r="Q514" i="1"/>
  <c r="Q513" i="1"/>
  <c r="Q499" i="1"/>
  <c r="Q456" i="1"/>
  <c r="Q460" i="1"/>
  <c r="Q464" i="1"/>
  <c r="Q468" i="1"/>
  <c r="Q485" i="1"/>
  <c r="Q489" i="1"/>
</calcChain>
</file>

<file path=xl/sharedStrings.xml><?xml version="1.0" encoding="utf-8"?>
<sst xmlns="http://schemas.openxmlformats.org/spreadsheetml/2006/main" count="11113" uniqueCount="2410">
  <si>
    <t>ISBN</t>
  </si>
  <si>
    <t>Pub Date</t>
  </si>
  <si>
    <t>Copyright</t>
  </si>
  <si>
    <t>Beginning Grade Level</t>
  </si>
  <si>
    <t>Ending Grade Level</t>
  </si>
  <si>
    <t>Subject</t>
  </si>
  <si>
    <t>Gale Research Inc</t>
  </si>
  <si>
    <t>Literature</t>
  </si>
  <si>
    <t/>
  </si>
  <si>
    <t>9th Grade</t>
  </si>
  <si>
    <t>12th Grade</t>
  </si>
  <si>
    <t>Novels For Students Young Adult</t>
  </si>
  <si>
    <t>Short Stories For Students</t>
  </si>
  <si>
    <t>What You Should Know About The US Presidents</t>
  </si>
  <si>
    <t>Britannica Digital Learning</t>
  </si>
  <si>
    <t>Biography &amp; Genealogy</t>
  </si>
  <si>
    <t>7th Grade</t>
  </si>
  <si>
    <t>Poetry For Students Best of</t>
  </si>
  <si>
    <t>Taking Earth's Temperature: Melting Glaciers Rising Seas</t>
  </si>
  <si>
    <t>Earth Sciences</t>
  </si>
  <si>
    <t>4th Grade</t>
  </si>
  <si>
    <t>8th Grade</t>
  </si>
  <si>
    <t>Taking Earth's Temperature: Climate Change and Food Production</t>
  </si>
  <si>
    <t>Taking Earth's Temperature: Climate Scientists At Work</t>
  </si>
  <si>
    <t>Life Sciences</t>
  </si>
  <si>
    <t>3rd Grade</t>
  </si>
  <si>
    <t>6th Grade</t>
  </si>
  <si>
    <t>Nature-Inspired Innovations: Animal-Inspired Robots</t>
  </si>
  <si>
    <t>Technology</t>
  </si>
  <si>
    <t>Nature-Inspired Innovations: Bio-Inspired Transportation and Communication</t>
  </si>
  <si>
    <t>Nature-Inspired Innovations: Biomimicry and Medicine</t>
  </si>
  <si>
    <t>Nature-Inspired Innovations: Nature's Energy</t>
  </si>
  <si>
    <t>Nature-Inspired Innovations: Biomimic Building</t>
  </si>
  <si>
    <t>Sciences</t>
  </si>
  <si>
    <t>Professional/Careers</t>
  </si>
  <si>
    <t>Inside Technology: Inside 3D Printers</t>
  </si>
  <si>
    <t>Core Library</t>
  </si>
  <si>
    <t>Inside Technology: Inside Computers</t>
  </si>
  <si>
    <t>Inside Technology: Inside Drones</t>
  </si>
  <si>
    <t>Inside Technology: Inside Electric Cars</t>
  </si>
  <si>
    <t>Inside Technology: Inside GPS</t>
  </si>
  <si>
    <t>Gods, Heroes, and Mythology: Egyptian Gods, Heroes, and Mythology</t>
  </si>
  <si>
    <t>Social Studies</t>
  </si>
  <si>
    <t>Gods, Heroes, and Mythology: Greek Gods, Heroes, and Mythology</t>
  </si>
  <si>
    <t>Gods, Heroes, and Mythology: Indian Gods, Heroes, and Mythology</t>
  </si>
  <si>
    <t>Gods, Heroes, and Mythology: Japanese Gods, Heroes, and Mythology</t>
  </si>
  <si>
    <t>Gods, Heroes, and Mythology: Norse Gods, Heroes, and Mythology</t>
  </si>
  <si>
    <t>Gods, Heroes, and Mythology: Roman Gods, Heroes, and Mythology</t>
  </si>
  <si>
    <t>Gods, Heroes, and Mythology: Celtic Gods, Heroes, and Mythology</t>
  </si>
  <si>
    <t>Gods, Heroes, and Mythology: Chinese Gods, Heroes, and Mythology</t>
  </si>
  <si>
    <t>Freedom's Promise: The March on Washington and Its Legacy</t>
  </si>
  <si>
    <t>Freedom's Promise: Oney Judge: Escape from Slavery and the President's House</t>
  </si>
  <si>
    <t>Freedom's Promise: Ruby Bridges and the Desegregation of American Schools</t>
  </si>
  <si>
    <t>Freedom's Promise: The Scottsboro Boys</t>
  </si>
  <si>
    <t>Freedom's Promise: The Story of the Black National Anthem</t>
  </si>
  <si>
    <t>Freedom's Promise: Two Bloody Sundays: Civil Rights in America and Ireland</t>
  </si>
  <si>
    <t>Freedom's Promise: Hidden Heroes: The Human Computers of NASA</t>
  </si>
  <si>
    <t>Freedom's Promise: The Grand Contraband Camp</t>
  </si>
  <si>
    <t>Freedom's Promise: The Making of Motown</t>
  </si>
  <si>
    <t>Freedom's Promise: Daisy Bates and the Little Rock Nine</t>
  </si>
  <si>
    <t>Animal Evolution: The Evolution of Mammals</t>
  </si>
  <si>
    <t>Essential Library</t>
  </si>
  <si>
    <t>Space Race: Project Gemini</t>
  </si>
  <si>
    <t>Physics</t>
  </si>
  <si>
    <t>Space Race: Project Apollo</t>
  </si>
  <si>
    <t>Space Race: Astronauts And Cosmonauts</t>
  </si>
  <si>
    <t>Space Race: Missiles And Spy Satellites</t>
  </si>
  <si>
    <t>Space Race: Project Mercury</t>
  </si>
  <si>
    <t>Freedom's Promise: Blacks in Paris: African American Culture in Europe</t>
  </si>
  <si>
    <t>Freedom's Promise: Barbara Jordan: Politician and Civil Rights Leader</t>
  </si>
  <si>
    <t>Novels For Students</t>
  </si>
  <si>
    <t>Animal Evolution: The Evolution of Amphibians</t>
  </si>
  <si>
    <t>Animal Evolution: The Evolution of Birds</t>
  </si>
  <si>
    <t>Animal Evolution: The Evolution of Reptiles</t>
  </si>
  <si>
    <t>Animal Evolution: The Evolution of Insects</t>
  </si>
  <si>
    <t>Animal Evolution: The Evolution of Fish</t>
  </si>
  <si>
    <t>Inside Technology: Inside Smartphones</t>
  </si>
  <si>
    <t>Inside Technology: Inside Video Games</t>
  </si>
  <si>
    <t>Inside Technology: Inside Wearable Technology</t>
  </si>
  <si>
    <t>The Business and Culture of Sports</t>
  </si>
  <si>
    <t>Macmillan</t>
  </si>
  <si>
    <t>Social Science/Sociology</t>
  </si>
  <si>
    <t>4</t>
  </si>
  <si>
    <t>College Freshman</t>
  </si>
  <si>
    <t>College Senior</t>
  </si>
  <si>
    <t>Space Race: Space Stations And Beyond</t>
  </si>
  <si>
    <t>Drama For Students</t>
  </si>
  <si>
    <t>Great Jobs: Great Jobs in Health Care</t>
  </si>
  <si>
    <t>ReferencePoint Press</t>
  </si>
  <si>
    <t>Thinking Critically: Genetic Testing and Research</t>
  </si>
  <si>
    <t>Great Jobs: Great Jobs in Business</t>
  </si>
  <si>
    <t>Great Jobs: Great Jobs in Education</t>
  </si>
  <si>
    <t>Teen Guide to Student Activism</t>
  </si>
  <si>
    <t>Great Jobs: Great Jobs in Sports</t>
  </si>
  <si>
    <t>Thinking Critically: Thinking Critically: Electric Cars</t>
  </si>
  <si>
    <t>Thinking Critically: Thinking Critically: Fossil Fuels</t>
  </si>
  <si>
    <t>Thinking Critically: Illegal Immigration</t>
  </si>
  <si>
    <t>Great Jobs: Great Jobs in Engineering</t>
  </si>
  <si>
    <t>The World of Video Games: Youth and Video Games</t>
  </si>
  <si>
    <t>The World of Video Games: Gaming Technology: Blurring Real and Virtual Worlds</t>
  </si>
  <si>
    <t>The World of Video Games: E-Sports and the World of Competitive Gaming</t>
  </si>
  <si>
    <t>Women and Society: Women and the Family</t>
  </si>
  <si>
    <t>The World of Video Games: Video Games and Culture</t>
  </si>
  <si>
    <t>The World of Video Games: Violence and Video Games</t>
  </si>
  <si>
    <t>The World of Video Games: Video Game Addiction</t>
  </si>
  <si>
    <t>Women and Society: Women and Feminism Today</t>
  </si>
  <si>
    <t>Women and Society: Women in the Workplace</t>
  </si>
  <si>
    <t>Women and Society: Women and Sports</t>
  </si>
  <si>
    <t>Women and Society: Violence Against Women</t>
  </si>
  <si>
    <t>Great Jobs: Great Jobs in the Skilled Trades</t>
  </si>
  <si>
    <t>Great Jobs: Great Jobs in Technology</t>
  </si>
  <si>
    <t>Fake News and the Manipulation of Public Opinion</t>
  </si>
  <si>
    <t>Communication Arts</t>
  </si>
  <si>
    <t>Women and Society: Objectification of Women in the Media</t>
  </si>
  <si>
    <t>Sports/Health/Recreat/Leisure</t>
  </si>
  <si>
    <t>5th Grade</t>
  </si>
  <si>
    <t>Religion &amp; Phenomena</t>
  </si>
  <si>
    <t>The Universe and Our Place in It: The Milky Way and Other Galaxies</t>
  </si>
  <si>
    <t>The Universe and Our Place in It: Asteroids, Meteors, Meteorites, and Comets</t>
  </si>
  <si>
    <t>Geography</t>
  </si>
  <si>
    <t>The Universe and Our Place in It: The Inner Planets</t>
  </si>
  <si>
    <t>Exploring Energy Technology: Geothermal Energy</t>
  </si>
  <si>
    <t>Exploring Energy Technology: Solar Power</t>
  </si>
  <si>
    <t>Exploring Energy Technology: Fossil Fuels</t>
  </si>
  <si>
    <t>Exploring Energy Technology: Hydroelectricity</t>
  </si>
  <si>
    <t>The Universe and Our Place in It: The Sun and the Origins of the Solar System</t>
  </si>
  <si>
    <t>The Universe and Our Place in It: Stars and Nebulae</t>
  </si>
  <si>
    <t>Exploring Energy Technology: Wind Power</t>
  </si>
  <si>
    <t>The Universe and Our Place in It: The Outer Planets</t>
  </si>
  <si>
    <t>Childrens Non Fiction</t>
  </si>
  <si>
    <t>Understanding Economics: Trade and Exchange</t>
  </si>
  <si>
    <t>Business</t>
  </si>
  <si>
    <t>Understanding Economics: Supply and Demand</t>
  </si>
  <si>
    <t>Understanding Economics: Money, Banking, and Finance</t>
  </si>
  <si>
    <t>Understanding Economics: Innovation and Entrepreneurship</t>
  </si>
  <si>
    <t>Understanding Economics: Inflation, Deflation, and Unemployment</t>
  </si>
  <si>
    <t>Understanding Economics: Corporations, Nonprofits, and Labor Unions</t>
  </si>
  <si>
    <t>Understanding Economics: Buyers and Sellers</t>
  </si>
  <si>
    <t>Societies and Cultures: Russia: The History of Russia to 1801</t>
  </si>
  <si>
    <t>History</t>
  </si>
  <si>
    <t>Societies and Cultures: Russia: The History of Russia from 1801 to the Present</t>
  </si>
  <si>
    <t>Societies and Cultures: Russia: The Culture of Russia</t>
  </si>
  <si>
    <t>Societies and Cultures: Russia: The Geography of Russia</t>
  </si>
  <si>
    <t>Checks and Balances in the U.S. Government: The U.S. Constitution and the Separation of Powers</t>
  </si>
  <si>
    <t>Checks and Balances in the U.S. Government: The Legislative Branch: Making Laws</t>
  </si>
  <si>
    <t>Checks and Balances in the U.S. Government: The Judicial Branch: Evaluating and Interpreting Laws</t>
  </si>
  <si>
    <t>Checks and Balances in the U.S. Government: The Executive Branch: Carrying Out and Enforcing Laws</t>
  </si>
  <si>
    <t>Evolving Technology: The Evolution of Transportation Technology</t>
  </si>
  <si>
    <t>Evolving Technology: The Evolution of Military Technology</t>
  </si>
  <si>
    <t>Evolving Technology: The Evolution of Computer Technology</t>
  </si>
  <si>
    <t>Evolving Technology: The Evolution of Medical Technology</t>
  </si>
  <si>
    <t>Evolving Technology: The Evolution of Agricultural Technology</t>
  </si>
  <si>
    <t>Westward Expansion: America's Push to the Pacific: Settlers, Traders, and Trails</t>
  </si>
  <si>
    <t>Westward Expansion: America's Push to the Pacific: The Railroad, the Telegraph, and Other Technologies</t>
  </si>
  <si>
    <t>Westward Expansion: America's Push to the Pacific: Native American Treatment and Resistance</t>
  </si>
  <si>
    <t>Westward Expansion: America's Push to the Pacific: The Mexican-American War</t>
  </si>
  <si>
    <t>Empires in the Middle Ages: The Crusades</t>
  </si>
  <si>
    <t>Empires in the Middle Ages: The Holy Roman Empire</t>
  </si>
  <si>
    <t>Westward Expansion: America's Push to the Pacific: The Louisiana Purchase and the Lewis and Clark Expedition</t>
  </si>
  <si>
    <t>The Foundations of Math: Geometry</t>
  </si>
  <si>
    <t>Math</t>
  </si>
  <si>
    <t>The Foundations of Math: Analysis and Calculus</t>
  </si>
  <si>
    <t>Westward Expansion: America's Push to the Pacific: The Erie Canal</t>
  </si>
  <si>
    <t>Westward Expansion: America's Push to the Pacific: The Gold Rush</t>
  </si>
  <si>
    <t>The Building Blocks of Life: Examining Biochemical Reactions</t>
  </si>
  <si>
    <t>The Building Blocks of Life: Examining Basic Chemical Molecules</t>
  </si>
  <si>
    <t>Chemistry</t>
  </si>
  <si>
    <t>Empires in the Middle Ages: The Ottoman Empire</t>
  </si>
  <si>
    <t>Empires in the Middle Ages: The Mongol Empire</t>
  </si>
  <si>
    <t>Empires in the Middle Ages: The Islamic Caliphate</t>
  </si>
  <si>
    <t>The Foundations of Math: Numbers and Measurements</t>
  </si>
  <si>
    <t>The Foundations of Math: The History of Mathematics</t>
  </si>
  <si>
    <t>The Foundations of Math: Algebra and Trigonometry</t>
  </si>
  <si>
    <t>The Building Blocks of Life: Examining Viruses and Bacteria</t>
  </si>
  <si>
    <t>The Building Blocks of Life: Examining Fungi and Protists</t>
  </si>
  <si>
    <t>Empires in the Middle Ages: The Byzantine Empire</t>
  </si>
  <si>
    <t>The Building Blocks of Life: Examining Cells</t>
  </si>
  <si>
    <t>The Foundations of Math: Statistics and Probability</t>
  </si>
  <si>
    <t>The Science of Renewable Energy: The Science of Hydro and Wave Energy</t>
  </si>
  <si>
    <t>The Science of Renewable Energy: The Science of Biomass Energy</t>
  </si>
  <si>
    <t>The Science of Renewable Energy: The Science of Solar Energy</t>
  </si>
  <si>
    <t>The Science of Renewable Energy: The Science of Wind Energy</t>
  </si>
  <si>
    <t>The Science of Renewable Energy: The Science of Hydrogen Energy</t>
  </si>
  <si>
    <t>Were Native Americans the Victims of Genocide?</t>
  </si>
  <si>
    <t>Thinking Critically: Social Networking</t>
  </si>
  <si>
    <t>Thinking Critically: Performance-Enhancing Drugs</t>
  </si>
  <si>
    <t>Thinking Critically: Gun Control</t>
  </si>
  <si>
    <t>Thinking Critically: Cell Phones</t>
  </si>
  <si>
    <t>Growing Up Around the World: Growing Up in Saudi Arabia</t>
  </si>
  <si>
    <t>Nation &amp; World</t>
  </si>
  <si>
    <t>Next-Generation Medical Technology: Genetics and Medicine</t>
  </si>
  <si>
    <t>Next-Generation Medical Technology: Nanotechnology and Medicine</t>
  </si>
  <si>
    <t>Next-Generation Medical Technology: Robotics and Medicine</t>
  </si>
  <si>
    <t>Next-Generation Medical Technology: 3D Printing and Medicine</t>
  </si>
  <si>
    <t>Exploring Careers: Careers in Food and Agriculture</t>
  </si>
  <si>
    <t>Growing Up Around the World: Growing Up in France</t>
  </si>
  <si>
    <t>Growing Up Around the World: Growing Up in Australia</t>
  </si>
  <si>
    <t>Exploring Careers: Careers in Travel and Hospitality</t>
  </si>
  <si>
    <t>Exploring Careers: Careers in Renewable Energy</t>
  </si>
  <si>
    <t>Exploring Careers: Careers in the Legal Profession</t>
  </si>
  <si>
    <t>Next-Generation Medical Technology: Virtual Reality and Medicine</t>
  </si>
  <si>
    <t>The Britannica Guide to Islam: The Islamic World from Prehistory to 1041</t>
  </si>
  <si>
    <t>The Britannica Guide to Islam: The Islamic World from 1041 to the Present</t>
  </si>
  <si>
    <t>The Britannica Guide to Islam: Islamic Literature</t>
  </si>
  <si>
    <t>The Britannica Guide to Islam: The Foundations of Islam and Islamic Thought</t>
  </si>
  <si>
    <t>The Britannica Guide to Islam: Islamic Art and Architecture</t>
  </si>
  <si>
    <t>Power and Religion in Medieval and Renaissance Times: The Italian and Northern Renaissance</t>
  </si>
  <si>
    <t>Power and Religion in Medieval and Renaissance Times: The Fall of the Roman World and the Rise of Christianity</t>
  </si>
  <si>
    <t>Power and Religion in Medieval and Renaissance Times: The End of the Middle Ages</t>
  </si>
  <si>
    <t>Power and Religion in Medieval and Renaissance Times: The Emergence of Modern Europe</t>
  </si>
  <si>
    <t>From Earth to the Stars: The Benefits of Spaceflight and Space Exploration</t>
  </si>
  <si>
    <t>From Earth to the Stars: Human Spaceflight</t>
  </si>
  <si>
    <t>From Earth to the Stars: The Early Days of Space Exploration</t>
  </si>
  <si>
    <t>Exploring Latin America: The Economy of Latin America</t>
  </si>
  <si>
    <t>Exploring Latin America: The People and Culture of Latin America</t>
  </si>
  <si>
    <t>Exploring Latin America: The Land and Climate of Latin America</t>
  </si>
  <si>
    <t>Exploring Latin America: The History of Latin America</t>
  </si>
  <si>
    <t>Explora América Latina (Exploring Latin America): El Suelo y El Clima (The Land and Climate of Latin America)</t>
  </si>
  <si>
    <t>Explora América Latina (Exploring Latin America): La Gente y La Cultura (The People and Culture of Latin America)</t>
  </si>
  <si>
    <t>Explora América Latina (Exploring Latin America): La Economía (The Economy of Latin America)</t>
  </si>
  <si>
    <t>Explora América Latina (Exploring Latin America): La Historia (The History of Latin America)</t>
  </si>
  <si>
    <t>From Earth to the Stars: Rocket Science and Spacecraft Fundamentals</t>
  </si>
  <si>
    <t>Cause &amp; Effect: Modern Wars: World War I</t>
  </si>
  <si>
    <t>Growing Up Around the World: Growing Up in Canada</t>
  </si>
  <si>
    <t>Growing Up Around the World: Growing Up in China</t>
  </si>
  <si>
    <t>Growing Up Around the World: Growing Up in Germany</t>
  </si>
  <si>
    <t>Growing Up Around the World: Growing Up in India</t>
  </si>
  <si>
    <t>Growing Up Around the World: Growing Up in Russia</t>
  </si>
  <si>
    <t>Human Rights in Focus: Genocide</t>
  </si>
  <si>
    <t>Human Rights in Focus: Human Trafficking</t>
  </si>
  <si>
    <t>Human Rights in Focus: The LGBT Community</t>
  </si>
  <si>
    <t>Human Rights in Focus: Torture</t>
  </si>
  <si>
    <t>Real-World STEM: Improving Virtual Reality</t>
  </si>
  <si>
    <t>Real-World STEM: Develop Economical Solar Power</t>
  </si>
  <si>
    <t>Real-World STEM: Reverse-Engineer the Brain</t>
  </si>
  <si>
    <t>Science and Sustainability: Science &amp; Sustainable Agriculture</t>
  </si>
  <si>
    <t>Science and Sustainability: Science &amp; Sustainable Wldlife Habitats</t>
  </si>
  <si>
    <t>Thinking Critically: The Death Penalty</t>
  </si>
  <si>
    <t>Thinking Critically: Police Powers</t>
  </si>
  <si>
    <t>Understanding Psychology: Understanding Addiction</t>
  </si>
  <si>
    <t>Psychology &amp; Psychotherapy</t>
  </si>
  <si>
    <t>The Black Lives Matter Movement</t>
  </si>
  <si>
    <t>Sharing Posts: The Spread of Fake News</t>
  </si>
  <si>
    <t>Cutting Edge Careers: Virtual Reality Developer</t>
  </si>
  <si>
    <t>Real-World STEM: Eliminate the Threat of Nuclear Terror</t>
  </si>
  <si>
    <t>Real-World STEM: Global Access to Clean Water</t>
  </si>
  <si>
    <t>Real-World STEM: Develop Fusion Energy</t>
  </si>
  <si>
    <t>Real-World STEM: Securing Cyberspace</t>
  </si>
  <si>
    <t>Science and Sustainability: Science &amp; Sustainable Energy</t>
  </si>
  <si>
    <t>Science and Sustainability: Science &amp; Sustainable Construction</t>
  </si>
  <si>
    <t>Science and Sustainability: Science &amp; Sustainable Water</t>
  </si>
  <si>
    <t>Understanding Psychcology: Understanding Family &amp; Personal Relationships</t>
  </si>
  <si>
    <t>Understanding Psychcology: Understanding Motivation</t>
  </si>
  <si>
    <t>Understanding Psychology: Understanding Personality</t>
  </si>
  <si>
    <t>Understanding Psychcology: Understanding Self-image &amp; Confidence</t>
  </si>
  <si>
    <t>Understanding Psychcology: Understanding Sexual Identity &amp; Orientation</t>
  </si>
  <si>
    <t>Understanding Psychcology: Understanding Violent Behavior</t>
  </si>
  <si>
    <t>The Opioid Epidemic</t>
  </si>
  <si>
    <t>Cause &amp; Effect: Modern Wars: The Persian Gulf War</t>
  </si>
  <si>
    <t>Cause &amp; Effect: Ancient Civilizations: Ancient Rome</t>
  </si>
  <si>
    <t>Cause &amp; Effect: Ancient Civilizations: Ancient Mesopotamia</t>
  </si>
  <si>
    <t>Cause &amp; Effect: Ancient Civilizations: The Ancient Mayans</t>
  </si>
  <si>
    <t>Cause &amp; Effect: Ancient Civilizations: Ancient Greece</t>
  </si>
  <si>
    <t>Cause &amp; Effect: Ancient Civilizations: Ancient Egypt</t>
  </si>
  <si>
    <t>Cause &amp; Effect: Ancient Civilizations: Ancient China</t>
  </si>
  <si>
    <t>Cause &amp; Effect: Ancient Civilizations: The Ancient Aztecs</t>
  </si>
  <si>
    <t>Human Rights in Focus: Illegal Immigrants</t>
  </si>
  <si>
    <t>Growing Up Around the World: Growing Up in Mexico</t>
  </si>
  <si>
    <t>Cause &amp; Effect: Modern Wars: The Cold War</t>
  </si>
  <si>
    <t>Growing Up Around the World: Growing Up in Italy</t>
  </si>
  <si>
    <t>Exploring Careers: Careers in Entertainment</t>
  </si>
  <si>
    <t>Cause &amp; Effect: Ancient Civilizations: Ancient India</t>
  </si>
  <si>
    <t>Exploring Careers: Careers in Digital Media</t>
  </si>
  <si>
    <t>Growing Up Around The World: Growing Up in Brazil</t>
  </si>
  <si>
    <t>Cutting Edge Careers: Biomedical Engineer</t>
  </si>
  <si>
    <t>Growing Up Around the World: Growing Up in Japan</t>
  </si>
  <si>
    <t>Cause &amp; Effect: Modern Wars: The Korean War</t>
  </si>
  <si>
    <t>Growing Up Around the World: Growing Up in Iran</t>
  </si>
  <si>
    <t>Human Rights in Focus: Refugees</t>
  </si>
  <si>
    <t>Cause &amp; Effect: Modern Wars: World War II</t>
  </si>
  <si>
    <t>Cause &amp; Effect: Modern Wars: The War on Terror</t>
  </si>
  <si>
    <t>Cause &amp; Effect: Modern Wars: The Vietnam War</t>
  </si>
  <si>
    <t>Cutting Edge Careers: Big Data Analyst</t>
  </si>
  <si>
    <t>Cutting Edge Careers: Cybersecurity Analyst</t>
  </si>
  <si>
    <t>Cutting Edge Careers: Video Game Designer</t>
  </si>
  <si>
    <t>Cutting Edge Careers: Robotics Engineer</t>
  </si>
  <si>
    <t>Cutting Edge Careers: Software Engineer</t>
  </si>
  <si>
    <t>Thinking Critically: Obesity</t>
  </si>
  <si>
    <t>Thinking Critically: Animal Rights</t>
  </si>
  <si>
    <t>Thinking Critically: Abortion</t>
  </si>
  <si>
    <t>Exploring Careers: Careers in Environmental Conservation</t>
  </si>
  <si>
    <t>Exploring Careers: Careers in Medicine</t>
  </si>
  <si>
    <t>Exploring Careers: Careers in Business Administration</t>
  </si>
  <si>
    <t>Exploring Careers: Careers in Computer Science</t>
  </si>
  <si>
    <t>Vol. #</t>
  </si>
  <si>
    <t>Ed.</t>
  </si>
  <si>
    <t>Publisher</t>
  </si>
  <si>
    <t>eBook Title</t>
  </si>
  <si>
    <t>Vols.</t>
  </si>
  <si>
    <t>List Price</t>
  </si>
  <si>
    <t>Pivotal Presidents: Profiles in Leadership: George W. Bush</t>
  </si>
  <si>
    <t>Pivotal Presidents: Profiles in Leadership: Harry S. Truman</t>
  </si>
  <si>
    <t>Pivotal Presidents: Profiles in Leadership: Theodore Roosevelt</t>
  </si>
  <si>
    <t>Pivotal Presidents: Profiles in Leadership: Woodrow Wilson</t>
  </si>
  <si>
    <t>ABDO &amp; Daughters</t>
  </si>
  <si>
    <t>America in the World, 1776-Present: A Supplement to the Dictionary Of American History</t>
  </si>
  <si>
    <t>Charles Scribner &amp; Sons</t>
  </si>
  <si>
    <t>American Governance</t>
  </si>
  <si>
    <t>Political Science</t>
  </si>
  <si>
    <t>Animal Rights and Welfare: Big Game Hunting</t>
  </si>
  <si>
    <t>Animal Rights and Welfare: Farm Animals</t>
  </si>
  <si>
    <t>Animal Rights and Welfare: Laboratory Animals</t>
  </si>
  <si>
    <t>Animal Rights and Welfare: Pets</t>
  </si>
  <si>
    <t>Animal Rights and Welfare: Zoos &amp; Aquarium</t>
  </si>
  <si>
    <t>Biology</t>
  </si>
  <si>
    <t>Books To Film: Cinematic Adaptions Of Literary Works</t>
  </si>
  <si>
    <t>10th Grade</t>
  </si>
  <si>
    <t>Disability Experiences: Autobiographies, memoirs, and Other Personal Narratives.</t>
  </si>
  <si>
    <t>Drama for Students</t>
  </si>
  <si>
    <t>Encyclopedia of Islam and the Muslim World</t>
  </si>
  <si>
    <t>11th Grade</t>
  </si>
  <si>
    <t>Encyclopedia of Major Marketing Strategies</t>
  </si>
  <si>
    <t>Encyclopedia of Management</t>
  </si>
  <si>
    <t xml:space="preserve">Energy In Context </t>
  </si>
  <si>
    <t>Medicine</t>
  </si>
  <si>
    <t>Gale Encyclopedia of Children's Health: Infancy Through Adolescence</t>
  </si>
  <si>
    <t>Health Science/Nursing</t>
  </si>
  <si>
    <t xml:space="preserve">Gale Encyclopedia Of Dermatology </t>
  </si>
  <si>
    <t>Gale Encyclopedia of Diets</t>
  </si>
  <si>
    <t>Gale Encyclopedia of Emerging Diseases</t>
  </si>
  <si>
    <t>Gale Encyclopedia of Environmental Health</t>
  </si>
  <si>
    <t>Gale Encyclopedia of Fitness</t>
  </si>
  <si>
    <t>Gale Encyclopedia of Genetic Disorders</t>
  </si>
  <si>
    <t>Gale Encyclopedia of Mental Health</t>
  </si>
  <si>
    <t>Gale Encyclopedia of Neurological Disorders</t>
  </si>
  <si>
    <t>Gale Encyclopedia of Nursing &amp; Allied Health</t>
  </si>
  <si>
    <t>Gale Encyclopedia Of Nutrition And Food Labels</t>
  </si>
  <si>
    <t xml:space="preserve">Gale Encyclopedia Of Pregnancy And Childbirth </t>
  </si>
  <si>
    <t xml:space="preserve">Gale Encyclopedia Of Psychology </t>
  </si>
  <si>
    <t>Gender: Animals</t>
  </si>
  <si>
    <t>Gender: God</t>
  </si>
  <si>
    <t>Gender: Laughter</t>
  </si>
  <si>
    <t>Gender: Love</t>
  </si>
  <si>
    <t>Gender: Matter</t>
  </si>
  <si>
    <t>Gender: Nature</t>
  </si>
  <si>
    <t>Gender: Sources, Perspectives and Methodologies</t>
  </si>
  <si>
    <t>Gender: Space</t>
  </si>
  <si>
    <t>Gender: Time</t>
  </si>
  <si>
    <t>Gender: War</t>
  </si>
  <si>
    <t>Genetics</t>
  </si>
  <si>
    <t>Global Encyclopedia Of Lesbian Gay Bisexual Transgender and Queer (LGBTQ) History</t>
  </si>
  <si>
    <t>How Everyday Products are Made</t>
  </si>
  <si>
    <t>U X L</t>
  </si>
  <si>
    <t xml:space="preserve">Human Diseases And Conditions </t>
  </si>
  <si>
    <t>Ignition Science: Collaborative Projects</t>
  </si>
  <si>
    <t xml:space="preserve">Immigration And Migration: In Context </t>
  </si>
  <si>
    <t>Infectious Diseases in Context</t>
  </si>
  <si>
    <t>Legal Issues Across The Globe</t>
  </si>
  <si>
    <t>Life And Career Skills: Health And Wellness</t>
  </si>
  <si>
    <t>Life And Career Skills: Social Skills</t>
  </si>
  <si>
    <t>Macmillan Encyclopedia of Families, Marriages, and Intimate Relationships</t>
  </si>
  <si>
    <t xml:space="preserve">Mathematics </t>
  </si>
  <si>
    <t>Melton's Encyclopedia of American Religions</t>
  </si>
  <si>
    <t>Novels for Students</t>
  </si>
  <si>
    <t xml:space="preserve">Novels For Students </t>
  </si>
  <si>
    <t>Novels For Students Best of</t>
  </si>
  <si>
    <t>Philosophy: Education</t>
  </si>
  <si>
    <t>Humanities</t>
  </si>
  <si>
    <t>Philosophy: Environmental Ethics</t>
  </si>
  <si>
    <t>Philosophy: Feminism</t>
  </si>
  <si>
    <t>Philosophy: Medical Ethics</t>
  </si>
  <si>
    <t>Philosophy: Mind</t>
  </si>
  <si>
    <t>Philosophy: Religion</t>
  </si>
  <si>
    <t>Philosophy: Sex And Love</t>
  </si>
  <si>
    <t>Philosophy: Sources, Perspectives and Methodologies</t>
  </si>
  <si>
    <t>Philosophy: Sports</t>
  </si>
  <si>
    <t>Philosophy: Technology</t>
  </si>
  <si>
    <t>Poetry For Students</t>
  </si>
  <si>
    <t xml:space="preserve">Poetry For Students </t>
  </si>
  <si>
    <t>Posthumanism: The Future of Homo Sapiens</t>
  </si>
  <si>
    <t xml:space="preserve">Protests, Riots, and Rebellions: Civil Unrest in the Modern World </t>
  </si>
  <si>
    <t>Religion: Beyond Religion</t>
  </si>
  <si>
    <t>Religion: Embodied Religion</t>
  </si>
  <si>
    <t>Religion: Just Religion</t>
  </si>
  <si>
    <t>Religion: Material Religion</t>
  </si>
  <si>
    <t>Religion: Mental Religion</t>
  </si>
  <si>
    <t>Religion: Narrating Religion</t>
  </si>
  <si>
    <t>Religion: Secret Religion</t>
  </si>
  <si>
    <t>Religion: Social Religion</t>
  </si>
  <si>
    <t>Religion: Sources, Perspectives and Methodologies</t>
  </si>
  <si>
    <t>Religion: Super Religion</t>
  </si>
  <si>
    <t>St. James Encyclopedia of Hip Hop Culture</t>
  </si>
  <si>
    <t>St. James Press</t>
  </si>
  <si>
    <t xml:space="preserve">Supernatural Literature </t>
  </si>
  <si>
    <t>Theism And Atheism: Opposing Arguments In Philosophy</t>
  </si>
  <si>
    <t>Unlocking Current Issues: Bullying</t>
  </si>
  <si>
    <t>Unlocking Current Issues: Guns in America</t>
  </si>
  <si>
    <t>Unlocking Current Issues: Immigration in America</t>
  </si>
  <si>
    <t>Unlocking Current Issues: Race and the Law</t>
  </si>
  <si>
    <t>Unlocking Current Issues: Transgender Life</t>
  </si>
  <si>
    <t xml:space="preserve">UXL Encyclopedia Of Weather And Natural Disasters </t>
  </si>
  <si>
    <t xml:space="preserve">UXL Endangered Species </t>
  </si>
  <si>
    <t>UXL Money: Making Sense of Economics and Personal Finance</t>
  </si>
  <si>
    <t xml:space="preserve">UXL Sustainable Living </t>
  </si>
  <si>
    <t xml:space="preserve">UXL World Eras </t>
  </si>
  <si>
    <t xml:space="preserve">World Of Forensic Science </t>
  </si>
  <si>
    <t>Law</t>
  </si>
  <si>
    <t xml:space="preserve">Worldmark Encyclopedia Of Cultures And Daily Life </t>
  </si>
  <si>
    <t xml:space="preserve">Worldmark Encyclopedia Of the Nations </t>
  </si>
  <si>
    <t xml:space="preserve">Worldmark Encyclopedia Ofthe States </t>
  </si>
  <si>
    <t xml:space="preserve">Worldmark Global Business And Economy Issues </t>
  </si>
  <si>
    <t xml:space="preserve">Worldmark Global Health And Medicine Issues </t>
  </si>
  <si>
    <t>Cause &amp; Effect In History: The American Revolution</t>
  </si>
  <si>
    <t>Cause &amp; Effect In History: The Fall Of Rome</t>
  </si>
  <si>
    <t>Cause &amp; Effect In History: The Fall Of The Soviet Union</t>
  </si>
  <si>
    <t>Cause &amp; Effect In History: The French Revolution</t>
  </si>
  <si>
    <t>Cause &amp; Effect In History: The September 11 Attacks</t>
  </si>
  <si>
    <t>Cause &amp; Effect In History: World War II</t>
  </si>
  <si>
    <t>Debating History: Debates on 20th-Century Immigration</t>
  </si>
  <si>
    <t>Debating History: Debates on the 9/11 Attacks</t>
  </si>
  <si>
    <t>Debating History: Debates on the Crusades</t>
  </si>
  <si>
    <t>Debating History: Debates on the Holocaust</t>
  </si>
  <si>
    <t>Debating History: Debates on the Rise of Islamist Extremism</t>
  </si>
  <si>
    <t>Debating History: Debates on the Slave Trade</t>
  </si>
  <si>
    <t>Debating History: Debates on the Soviet Union's Collapse</t>
  </si>
  <si>
    <t>Discrimination in Society: Age Discrimination</t>
  </si>
  <si>
    <t>Discrimination in Society: Disability Discrimination</t>
  </si>
  <si>
    <t>Discrimination in Society: LGBT Discrimination</t>
  </si>
  <si>
    <t>Discrimination in Society: Racial Discrimination</t>
  </si>
  <si>
    <t>Discrimination in Society: Religious Discrimination</t>
  </si>
  <si>
    <t>Discrimination in Society: Sex Discrimination</t>
  </si>
  <si>
    <t>Emerging Issues in Public Health: Cell Phone Addiction</t>
  </si>
  <si>
    <t>Emerging Issues in Public Health: Childhood Trauma</t>
  </si>
  <si>
    <t>Emerging Issues in Public Health: Gun Violence</t>
  </si>
  <si>
    <t>Emerging Issues in Public Health: Lead Contamination</t>
  </si>
  <si>
    <t>Emerging Issues in Public Health: The Opioid Crisis</t>
  </si>
  <si>
    <t>Intolerance and Violence in Society: LGBT Intolerance</t>
  </si>
  <si>
    <t>Intolerance and Violence in Society: Online Shaming and Bullying</t>
  </si>
  <si>
    <t>Intolerance and Violence in Society: Racial and Cultural Intolerance</t>
  </si>
  <si>
    <t>Intolerance and Violence in Society: Religious Intolerance</t>
  </si>
  <si>
    <t>Intolerance and Violence in Society: Sexual Violence</t>
  </si>
  <si>
    <t>Teens and Vaping</t>
  </si>
  <si>
    <t>The Importance of Scientific Theory: The Importance of Atomic Theory</t>
  </si>
  <si>
    <t>The Importance of Scientific Theory: The Importance of Cell Theory</t>
  </si>
  <si>
    <t>The Importance of Scientific Theory: The Importance of Evolution Theory</t>
  </si>
  <si>
    <t>The Importance of Scientific Theory: The Importance of Germ Theory</t>
  </si>
  <si>
    <t>The Importance of Scientific Theory: The Importance of Plate Tectonic Theory</t>
  </si>
  <si>
    <t>The Importance of Scientific Theory: The Importance of the Laws of Motion</t>
  </si>
  <si>
    <t>The Push for Social Change: The Civil Rights Movement</t>
  </si>
  <si>
    <t>The Push for Social Change: The Environmental Movement</t>
  </si>
  <si>
    <t>The Push for Social Change: The LGBT Rights Movement</t>
  </si>
  <si>
    <t>The Push for Social Change: The Women's Rights Movement</t>
  </si>
  <si>
    <t>Threats to Civil Liberties: Policing</t>
  </si>
  <si>
    <t>Threats to Civil Liberties: Privacy</t>
  </si>
  <si>
    <t>Threats to Civil Liberties: Religion</t>
  </si>
  <si>
    <t>Threats to Civil Liberties: Speech</t>
  </si>
  <si>
    <t>Threats to Civil Liberties: Voting</t>
  </si>
  <si>
    <t>Understanding American History: Colonial America</t>
  </si>
  <si>
    <t>Understanding American History: Prohibition</t>
  </si>
  <si>
    <t>Understanding American History: The 1960s</t>
  </si>
  <si>
    <t>Understanding American History: The Abolition of Slavery</t>
  </si>
  <si>
    <t>Understanding American History: The Civil Rights Movement</t>
  </si>
  <si>
    <t>Understanding American History: The Constitution and the Founding of a New Nation</t>
  </si>
  <si>
    <t>Understanding American History: The Declaration of Independence</t>
  </si>
  <si>
    <t>Understanding American History: The Great Depression</t>
  </si>
  <si>
    <t>Understanding American History: The Internment of Japanese Americans</t>
  </si>
  <si>
    <t>Understanding American History: The Relocation of the American Indian</t>
  </si>
  <si>
    <t>Understanding American History: The Salem Witch Trials</t>
  </si>
  <si>
    <t>Understanding Mental Disorders: What Are Sleep Disorders?</t>
  </si>
  <si>
    <t>Understanding Mental Disorders: What Is Anxiety Disorder?</t>
  </si>
  <si>
    <t>Understanding Mental Disorders: What Is Bipolar Disorder?</t>
  </si>
  <si>
    <t>Understanding Mental Disorders: What Is Panic Disorder?</t>
  </si>
  <si>
    <t>Understanding Mental Disorders: What Is Schizophrenia?</t>
  </si>
  <si>
    <t>Understanding Mental Disorders: What Is Self-Injury Disorder?</t>
  </si>
  <si>
    <t>Understanding the Holocaust: Children of the Holocaust</t>
  </si>
  <si>
    <t>Understanding the Holocaust: Hitler's Final Solution</t>
  </si>
  <si>
    <t>Understanding the Holocaust: Holocaust Camps and Killing Centers</t>
  </si>
  <si>
    <t>Understanding the Holocaust: Holocaust Rescue and Liberation</t>
  </si>
  <si>
    <t>Understanding the Holocaust: Holocaust Resistance</t>
  </si>
  <si>
    <t>Understanding the Holocaust: Holocaust Survivors</t>
  </si>
  <si>
    <t>Understanding the Holocaust: Nazi War Criminals</t>
  </si>
  <si>
    <t>Understanding World History: Ancient Chinese Dynasties</t>
  </si>
  <si>
    <t>Understanding World History: Ancient Egypt</t>
  </si>
  <si>
    <t>Understanding World History: Ancient Greece</t>
  </si>
  <si>
    <t>Understanding World History: Ancient Rome</t>
  </si>
  <si>
    <t>Understanding World History: Early Middle Ages</t>
  </si>
  <si>
    <t>Understanding World History: Elizabethan England</t>
  </si>
  <si>
    <t>Understanding World History: Making Of The Atomic Bomb</t>
  </si>
  <si>
    <t>Understanding World History: Pearl Harbor</t>
  </si>
  <si>
    <t>Understanding World History: The Arab Spring Uprisings</t>
  </si>
  <si>
    <t>Understanding World History: The Black Death</t>
  </si>
  <si>
    <t>Understanding World History: The Digital Age</t>
  </si>
  <si>
    <t>Understanding World History: The Enlightenment</t>
  </si>
  <si>
    <t>Understanding World History: The Great Recession</t>
  </si>
  <si>
    <t>Understanding World History: The History Of Rock &amp; Roll</t>
  </si>
  <si>
    <t>Understanding World History: The History Of Slavery</t>
  </si>
  <si>
    <t>Understanding World History: The Industrial Revolution</t>
  </si>
  <si>
    <t>Understanding World History: The Late Middle Ages</t>
  </si>
  <si>
    <t>Understanding World History: The Renaissance</t>
  </si>
  <si>
    <t>Understanding World History: The Rise Of Islam</t>
  </si>
  <si>
    <t>Understanding World History: The Rise Of The Nazis</t>
  </si>
  <si>
    <t>Understanding World History: The War In Afghanistan</t>
  </si>
  <si>
    <t>Understanding World History: Victorian England</t>
  </si>
  <si>
    <t>Understanding World Religions: Understanding Buddhism</t>
  </si>
  <si>
    <t>Understanding World Religions: Understanding Christianity</t>
  </si>
  <si>
    <t>Understanding World Religions: Understanding Hinduism</t>
  </si>
  <si>
    <t>Understanding World Religions: Understanding Islam</t>
  </si>
  <si>
    <t>Understanding World Religions: Understanding Judaism</t>
  </si>
  <si>
    <t>Gale eBooks Release Date</t>
  </si>
  <si>
    <t>Single School List Price</t>
  </si>
  <si>
    <t>Cavendish Square Publishing</t>
  </si>
  <si>
    <t>America’s Most Important Documents: Inquiry into Historical Sources: Desegregation in Little Rock: Executive Order 10730</t>
  </si>
  <si>
    <t>America’s Most Important Documents: Inquiry into Historical Sources: Massachusetts Body of Liberties</t>
  </si>
  <si>
    <t>America’s Most Important Documents: Inquiry into Historical Sources: The Declaration of Independence</t>
  </si>
  <si>
    <t>America’s Most Important Documents: Inquiry into Historical Sources: The Emancipation Proclamation</t>
  </si>
  <si>
    <t>America’s Most Important Documents: Inquiry into Historical Sources: The Federalist Papers</t>
  </si>
  <si>
    <t>America’s Most Important Documents: Inquiry into Historical Sources: The Order to Drop the Atomic Bomb, 1945</t>
  </si>
  <si>
    <t>America’s Most Important Documents: Inquiry into Historical Sources: The United States Constitution</t>
  </si>
  <si>
    <t>America’s Most Important Documents: Inquiry into Historical Sources: Thomas Paine’s Common Sense</t>
  </si>
  <si>
    <t>American History: Native Americans in Early North America</t>
  </si>
  <si>
    <t>Lucent Press (Rosen)</t>
  </si>
  <si>
    <t>American History: Slavery in North America</t>
  </si>
  <si>
    <t>American History: The American Revolution: Fighting for Independence</t>
  </si>
  <si>
    <t>American History: The Civil War: A Nation Divided</t>
  </si>
  <si>
    <t>American History: The Salem Witch Trials: A Crisis in Puritan New England</t>
  </si>
  <si>
    <t>American History: The Story of the Constitution: Creating the U.S. Government</t>
  </si>
  <si>
    <t>Analyzing the Issues: Critical Perspectives on Abortion</t>
  </si>
  <si>
    <t>Enslow Publishing</t>
  </si>
  <si>
    <t>Analyzing the Issues: Critical Perspectives on Animal Testing</t>
  </si>
  <si>
    <t>Analyzing the Issues: Critical Perspectives on Assisted Suicide</t>
  </si>
  <si>
    <t>Analyzing the Issues: Critical Perspectives on Cyberwarfare</t>
  </si>
  <si>
    <t>Analyzing the Issues: Critical Perspectives on Digital Monopolies</t>
  </si>
  <si>
    <t>Analyzing the Issues: Critical Perspectives on Effective Policing and Police Brutality</t>
  </si>
  <si>
    <t>Analyzing the Issues: Critical Perspectives on Feminism</t>
  </si>
  <si>
    <t>Analyzing the Issues: Critical Perspectives on Fossil Fuels vs. Renewable Energy</t>
  </si>
  <si>
    <t>Analyzing the Issues: Critical Perspectives on Free Trade and Globalization</t>
  </si>
  <si>
    <t>Analyzing the Issues: Critical Perspectives on Freedom of the Press and Threats to Journalists</t>
  </si>
  <si>
    <t>Analyzing the Issues: Critical Perspectives on Gerrymandering</t>
  </si>
  <si>
    <t>Analyzing the Issues: Critical Perspectives on Government-Sponsored Assassinations</t>
  </si>
  <si>
    <t>Analyzing the Issues: Critical Perspectives on Gun Control</t>
  </si>
  <si>
    <t>Analyzing the Issues: Critical Perspectives on Health Care</t>
  </si>
  <si>
    <t>Analyzing the Issues: Critical Perspectives on Labor Unions</t>
  </si>
  <si>
    <t>Analyzing the Issues: Critical Perspectives on Media Bias</t>
  </si>
  <si>
    <t>Analyzing the Issues: Critical Perspectives on Millennials</t>
  </si>
  <si>
    <t>Analyzing the Issues: Critical Perspectives on Minors Playing High-Contact Sports</t>
  </si>
  <si>
    <t>Analyzing the Issues: Critical Perspectives on Political Correctness</t>
  </si>
  <si>
    <t>Analyzing the Issues: Critical Perspectives on Privacy Rights and Protections in the 21st Century</t>
  </si>
  <si>
    <t>Analyzing the Issues: Critical Perspectives on Sexual Harassment and Gender Violence</t>
  </si>
  <si>
    <t>Analyzing the Issues: Critical Perspectives on Social Justice</t>
  </si>
  <si>
    <t>Analyzing the Issues: Critical Perspectives on Terrorism</t>
  </si>
  <si>
    <t>Analyzing the Issues: Critical Perspectives on the College Admissions Process</t>
  </si>
  <si>
    <t>Analyzing the Issues: Critical Perspectives on the Electoral College</t>
  </si>
  <si>
    <t>Analyzing the Issues: Critical Perspectives on the New Cold War</t>
  </si>
  <si>
    <t>Analyzing the Issues: Critical Perspectives on the Opioid Epidemic</t>
  </si>
  <si>
    <t>Analyzing the Issues: Critical Perspectives on US Engagement in the Middle East</t>
  </si>
  <si>
    <t>Analyzing the Issues: Critical Perspectives on Vaccinations</t>
  </si>
  <si>
    <t>Analyzing the Issues: Critical Perspectives on Whistleblowers and Leakers</t>
  </si>
  <si>
    <t>Bearing Witness: Genocide and Ethnic Cleansing: Ethnic Cleansing in the Syrian Civil War</t>
  </si>
  <si>
    <t>Rosen Young Adult</t>
  </si>
  <si>
    <t>Bearing Witness: Genocide and Ethnic Cleansing: Holodomor: The Ukrainian Famine-Genocide</t>
  </si>
  <si>
    <t>Bearing Witness: Genocide and Ethnic Cleansing: ISIS and the Yazidi Genocide in Iraq</t>
  </si>
  <si>
    <t>Bearing Witness: Genocide and Ethnic Cleansing: The Destruction of the Inca Civilization</t>
  </si>
  <si>
    <t>Bearing Witness: Genocide and Ethnic Cleansing: The Guatemalan Genocide of the Maya People</t>
  </si>
  <si>
    <t>Bearing Witness: Genocide and Ethnic Cleansing: The Nanjing Massacre</t>
  </si>
  <si>
    <t>Changing Perspectives: Abortion</t>
  </si>
  <si>
    <t>New York Times Educational Pub</t>
  </si>
  <si>
    <t>Changing Perspectives: Gun Control</t>
  </si>
  <si>
    <t>Changing Perspectives: Marijuana</t>
  </si>
  <si>
    <t>Changing Perspectives: Military Service</t>
  </si>
  <si>
    <t>Changing Perspectives: Sex and Sexuality</t>
  </si>
  <si>
    <t>Changing Perspectives: Social Welfare</t>
  </si>
  <si>
    <t>Critical Thinking About Digital Media: Fake News and the Factories That Make It</t>
  </si>
  <si>
    <t>Critical Thinking About Digital Media: The Bubble of Confirmation Bias</t>
  </si>
  <si>
    <t>Critical Thinking About Digital Media: Twitter Culture: On the Trustworthiness of Tweets</t>
  </si>
  <si>
    <t>Critical Thinking About Digital Media: Understanding Memes and Internet Satire</t>
  </si>
  <si>
    <t>Critical Thinking About Digital Media: Weaponized Social Media</t>
  </si>
  <si>
    <t>Critical Thinking About Digital Media: When Content Goes Viral</t>
  </si>
  <si>
    <t>Cultural Studies: African-American Holidays, Festivals, and Celebrations</t>
  </si>
  <si>
    <t>Omnigraphics</t>
  </si>
  <si>
    <t>Defining Moments: Jackie Robinson and the Integration of Baseball</t>
  </si>
  <si>
    <t>Defining Moments: Japanese-American Internment during World War II</t>
  </si>
  <si>
    <t>Defining Moments: Lewis and Clark Expedition</t>
  </si>
  <si>
    <t>Defining Moments: McCarthyism and the Communist Threat</t>
  </si>
  <si>
    <t>Defining Moments: Plessy v. Ferguson</t>
  </si>
  <si>
    <t>Defining Moments: Reconstruction</t>
  </si>
  <si>
    <t>Defining Moments: The Attack on Pearl Harbor</t>
  </si>
  <si>
    <t>Defining Moments: The Battle of Gettysburg</t>
  </si>
  <si>
    <t>Defining Moments: The Constitution and The Bill of Rights</t>
  </si>
  <si>
    <t>Defining Moments: The Cuban Missile Crisis</t>
  </si>
  <si>
    <t>Defining Moments: The Dream of America: Immigration 1870-1920</t>
  </si>
  <si>
    <t>Defining Moments: The Gilded Age</t>
  </si>
  <si>
    <t>Defining Moments: The Great Depression and the New Deal</t>
  </si>
  <si>
    <t>Defining Moments: The Great Migration North, 1910-1970</t>
  </si>
  <si>
    <t>Defining Moments: The Muckrakers and The Progressive Era</t>
  </si>
  <si>
    <t>Defining Moments: The September 11 Terrorist Attacks</t>
  </si>
  <si>
    <t>Defining Moments: The Spanish-American War</t>
  </si>
  <si>
    <t>Defining Moments: The Stonewall Riots</t>
  </si>
  <si>
    <t>Defining Moments: The Underground Railroad</t>
  </si>
  <si>
    <t>Defining Moments: The WPA Putting America to Work</t>
  </si>
  <si>
    <t>Defining Moments: The Zoot Suit Riots</t>
  </si>
  <si>
    <t>Defining Moments: Voting Rights Act of 1965</t>
  </si>
  <si>
    <t>Defining Moments: Woodstock</t>
  </si>
  <si>
    <t>Defining Moments: Workers Unite: The American Labor Movement</t>
  </si>
  <si>
    <t>Defining Moments: World War I and the Age of Modern Warfare</t>
  </si>
  <si>
    <t>Defying Convention: Women Who Changed the Rules: Women Athletes</t>
  </si>
  <si>
    <t>Defying Convention: Women Who Changed the Rules: Women Entrepreneurs</t>
  </si>
  <si>
    <t>Defying Convention: Women Who Changed the Rules: Women in Technology</t>
  </si>
  <si>
    <t>Defying Convention: Women Who Changed the Rules: Women Political Leaders</t>
  </si>
  <si>
    <t>Defying Convention: Women Who Changed the Rules: Women Warriors</t>
  </si>
  <si>
    <t>Defying Convention: Women Who Changed the Rules: Women Writers</t>
  </si>
  <si>
    <t>Discover Ancient Civilizations: Ancient China</t>
  </si>
  <si>
    <t>Discover Ancient Civilizations: Ancient Egypt</t>
  </si>
  <si>
    <t>Discover Ancient Civilizations: Ancient Greece</t>
  </si>
  <si>
    <t>Discover Ancient Civilizations: Ancient Mesopotamia</t>
  </si>
  <si>
    <t>Discover Ancient Civilizations: Ancient Persia</t>
  </si>
  <si>
    <t>Discover Ancient Civilizations: Ancient Rome</t>
  </si>
  <si>
    <t>Drug Education Library: Designer Drugs: Deadly Chemistry</t>
  </si>
  <si>
    <t>Drug Education Library: Heroin: Killer Drug Epidemic</t>
  </si>
  <si>
    <t>Drug Education Library: Marijuana: Abuse and Legalization</t>
  </si>
  <si>
    <t>Drug Education Library: Prescription Drugs: Opioids That Kill</t>
  </si>
  <si>
    <t>Drug Education Library: Steroids and Other Performance-Enhancing Drugs</t>
  </si>
  <si>
    <t>Drug Education Library: The Dangers of Diet Drugs</t>
  </si>
  <si>
    <t>Exploring the Elements: Aluminum</t>
  </si>
  <si>
    <t>Exploring the Elements: Carbon</t>
  </si>
  <si>
    <t>Exploring the Elements: Chlorine</t>
  </si>
  <si>
    <t>Exploring the Elements: Copper</t>
  </si>
  <si>
    <t>Exploring the Elements: Gold</t>
  </si>
  <si>
    <t>Exploring the Elements: Helium</t>
  </si>
  <si>
    <t>Exploring the Elements: Hydrogen</t>
  </si>
  <si>
    <t>Exploring the Elements: Iron</t>
  </si>
  <si>
    <t>Exploring the Elements: Lead</t>
  </si>
  <si>
    <t>Exploring the Elements: Mercury</t>
  </si>
  <si>
    <t>Exploring the Elements: Nickel</t>
  </si>
  <si>
    <t>Exploring the Elements: Nitrogen</t>
  </si>
  <si>
    <t>Exploring the Elements: Oxygen</t>
  </si>
  <si>
    <t>Exploring the Elements: Phosphorus</t>
  </si>
  <si>
    <t>Exploring the Elements: Potassium</t>
  </si>
  <si>
    <t>Exploring the Elements: Silicon</t>
  </si>
  <si>
    <t>Exploring the Elements: Silver</t>
  </si>
  <si>
    <t>Exploring the Elements: Sodium</t>
  </si>
  <si>
    <t>Exploring the Elements: Sulfur</t>
  </si>
  <si>
    <t>Exploring the Elements: Zinc</t>
  </si>
  <si>
    <t>Exploring the Subatomic World: Understanding Electrons</t>
  </si>
  <si>
    <t>Exploring the Subatomic World: Understanding Higgs Bosons</t>
  </si>
  <si>
    <t>Exploring the Subatomic World: Understanding Neutrinos</t>
  </si>
  <si>
    <t>Exploring the Subatomic World: Understanding Neutrons</t>
  </si>
  <si>
    <t>Exploring the Subatomic World: Understanding Photons</t>
  </si>
  <si>
    <t>Exploring the Subatomic World: Understanding Protons</t>
  </si>
  <si>
    <t>Exploring the Subatomic World: Understanding Quarks</t>
  </si>
  <si>
    <t>Exploring the Subatomic World: Understanding the Large Hadron Collider</t>
  </si>
  <si>
    <t>Exploring Theater: Advertising and Marketing in Theater</t>
  </si>
  <si>
    <t>Art</t>
  </si>
  <si>
    <t>Exploring Theater: Choreography and Dance in Theater</t>
  </si>
  <si>
    <t>Exploring Theater: Hair and Makeup in Theater</t>
  </si>
  <si>
    <t>Exploring Theater: Puppetry in Theater</t>
  </si>
  <si>
    <t>Exploring Theater: Singing in Theater</t>
  </si>
  <si>
    <t>Exploring Theater: Stage Management in Theater</t>
  </si>
  <si>
    <t>Eye on Art: Claude Monet: Founder of French Impressionism</t>
  </si>
  <si>
    <t>Eye on Art: Leonardo da Vinci: Renaissance Genius</t>
  </si>
  <si>
    <t>Eye on Art: Mary Cassatt: Famous Female Impressionist</t>
  </si>
  <si>
    <t>Eye on Art: Michelangelo: Master of the Renaissance</t>
  </si>
  <si>
    <t>Eye on Art: Postmodern Artists: Creators of a Cultural Movement</t>
  </si>
  <si>
    <t>Eye on Art: The Great Surrealists: Dreamers and Artists</t>
  </si>
  <si>
    <t>Global Viewpoints: Extreme Weather Events</t>
  </si>
  <si>
    <t>Greenhaven Publishing, LLC</t>
  </si>
  <si>
    <t>Global Viewpoints: Hate Crimes</t>
  </si>
  <si>
    <t>Global Viewpoints: Honor Killings</t>
  </si>
  <si>
    <t>Global Viewpoints: Migrants and Refugees</t>
  </si>
  <si>
    <t>Global Viewpoints: Organ Donation</t>
  </si>
  <si>
    <t>Global Viewpoints: Revisiting Nuclear Power</t>
  </si>
  <si>
    <t>Global Viewpoints: Tech Giants and Digital Domination</t>
  </si>
  <si>
    <t>Great Discoveries in Science: Antibiotics</t>
  </si>
  <si>
    <t>Great Discoveries in Science: Carbon Dating</t>
  </si>
  <si>
    <t>Great Discoveries in Science: Cell Theory: The Structure and Function of Cells</t>
  </si>
  <si>
    <t>Great Discoveries in Science: Cloning</t>
  </si>
  <si>
    <t>Great Discoveries in Science: Electricity</t>
  </si>
  <si>
    <t>Great Discoveries in Science: Genetically Modified Crops</t>
  </si>
  <si>
    <t>Great Discoveries in Science: Organ Transplants</t>
  </si>
  <si>
    <t>Great Discoveries in Science: Particle Physics</t>
  </si>
  <si>
    <t>Great Discoveries in Science: Plate Tectonics</t>
  </si>
  <si>
    <t>Great Discoveries in Science: Quantum Mechanics</t>
  </si>
  <si>
    <t>Great Discoveries in Science: Semiconductors</t>
  </si>
  <si>
    <t>Great Discoveries in Science: The Big Bang Theory</t>
  </si>
  <si>
    <t>Great Discoveries in Science: The Copernican System</t>
  </si>
  <si>
    <t>Great Discoveries in Science: The Germ Theory of Disease</t>
  </si>
  <si>
    <t>Great Discoveries in Science: Vaccination</t>
  </si>
  <si>
    <t>Great Discoveries in Science: X-rays</t>
  </si>
  <si>
    <t>In the Headlines: #MeToo: Women Speak Out Against Sexual Assault</t>
  </si>
  <si>
    <t>In the Headlines: Climate Refugees: How Global Change Is Displacing Millions</t>
  </si>
  <si>
    <t>In the Headlines: Cyberbullying: A Deadly Trend</t>
  </si>
  <si>
    <t>In the Headlines: Defining Sexual Consent: Where the Law Falls Short</t>
  </si>
  <si>
    <t>In the Headlines: Deportation: Who Goes and Who Stays?</t>
  </si>
  <si>
    <t>In the Headlines: Doping: The Sports World in Crisis</t>
  </si>
  <si>
    <t>In the Headlines: Fake News: Read All About It</t>
  </si>
  <si>
    <t>In the Headlines: Identity Politics</t>
  </si>
  <si>
    <t>Finance</t>
  </si>
  <si>
    <t>In the Headlines: School Shootings: How Can We Stop Them?</t>
  </si>
  <si>
    <t>In the Headlines: The Gender Pay Gap: Equal Work, Unequal Pay</t>
  </si>
  <si>
    <t>Women's Studies</t>
  </si>
  <si>
    <t>In the Headlines: The Opioid Epidemic: Tracking a Crisis</t>
  </si>
  <si>
    <t>In the Headlines: Transgender Rights: Striving for Equality</t>
  </si>
  <si>
    <t>In United States History: The Attack on Pearl Harbor in United States History</t>
  </si>
  <si>
    <t>In United States History: The Battle of the Little Bighorn in United States History</t>
  </si>
  <si>
    <t>In United States History: The Great Depression in United States History</t>
  </si>
  <si>
    <t>In United States History: The Industrial Revolution in United States History</t>
  </si>
  <si>
    <t>In United States History: The Internment of Japanese Americans in United States History</t>
  </si>
  <si>
    <t>In United States History: The Jim Crow Laws and Racism in United States History</t>
  </si>
  <si>
    <t>In United States History: The Journey of Lewis and Clark in United States History</t>
  </si>
  <si>
    <t>In United States History: The Reconstruction of the South After the Civil War in United States</t>
  </si>
  <si>
    <t>In United States History: The Watergate Scandal in United States History</t>
  </si>
  <si>
    <t>In United States History: Women Winning the Right to Vote in United States History</t>
  </si>
  <si>
    <t>Looking Forward: Artificial Intelligence</t>
  </si>
  <si>
    <t>Looking Forward: Cryptocurrencies: Bitcoin, Blockchain and Beyond</t>
  </si>
  <si>
    <t>Looking Forward: DNA Testing: Genealogy and Forensics</t>
  </si>
  <si>
    <t>Looking Forward: Earth 2.0: The Search for a New Home</t>
  </si>
  <si>
    <t>Looking Forward: Online Gaming: The Surge of Esports and Mobile Gaming</t>
  </si>
  <si>
    <t>Looking Forward: Trade Wars: Tariffs in the 21st Century</t>
  </si>
  <si>
    <t>Lucent Library of Black History: African American Entrepreneurs: Stories of Success</t>
  </si>
  <si>
    <t>Lucent Library of Black History: African American Inventors: Overcoming Challenges to Change America</t>
  </si>
  <si>
    <t>Lucent Library of Black History: African American Literature: Sharing Powerful Stories</t>
  </si>
  <si>
    <t>Lucent Library of Black History: African Americans in Film: Issues of Race in Hollywood</t>
  </si>
  <si>
    <t>Lucent Library of Black History: African Americans in Political Office: From the Civil War to the White House</t>
  </si>
  <si>
    <t>Lucent Library of Black History: Freedom By Force: The History of Slave Rebellions</t>
  </si>
  <si>
    <t>Lucent Library of Black History: Hidden No More: African American Women in STEM Careers</t>
  </si>
  <si>
    <t>Lucent Library of Black History: Marching for Equality: The Journey from Selma to Montgomery</t>
  </si>
  <si>
    <t>Lucent Library of Black History: Reparations for Slavery: The Fight for Compensation</t>
  </si>
  <si>
    <t>Lucent Library of Black History: The Freedom Rides: The Rise of the Civil Rights Movement</t>
  </si>
  <si>
    <t>Lucent Library of Black History: The Story of African American Music</t>
  </si>
  <si>
    <t>Lucent Library of Black History: The Transatlantic Slave Trade: Slavery Comes to the New World</t>
  </si>
  <si>
    <t>Perspectives On Modern World History: Brown V Board Of Education Trial</t>
  </si>
  <si>
    <t>Perspectives on Modern World History: Building the Panama Canal</t>
  </si>
  <si>
    <t>Perspectives on Modern World History: Chernobyl</t>
  </si>
  <si>
    <t>Perspectives on Modern World History: D-Day</t>
  </si>
  <si>
    <t>Perspectives On Modern World History: Hurricane Katrina</t>
  </si>
  <si>
    <t>Perspectives on Modern World History: Japan's 2011 Natural Disasters and Nuclear Meltdown</t>
  </si>
  <si>
    <t>Perspectives on Modern World History: Little Rock Nine</t>
  </si>
  <si>
    <t>Perspectives on Modern World History: Prohibition</t>
  </si>
  <si>
    <t>Perspectives on Modern World History: Stalins Great Purge</t>
  </si>
  <si>
    <t>Perspectives on Modern World History: Student Movements of the 1960s</t>
  </si>
  <si>
    <t>Perspectives on Modern World History: The 1967 Detroit Riots</t>
  </si>
  <si>
    <t>Perspectives on Modern World History: The 1992 Los Angeles Riots</t>
  </si>
  <si>
    <t>Perspectives on Modern World History: The Apollo 11 Moon Landing</t>
  </si>
  <si>
    <t>Perspectives on Modern World History: The Arab-Israeli Six-Day War</t>
  </si>
  <si>
    <t>Perspectives on Modern World History: The Assassination of Osama Bin Laden</t>
  </si>
  <si>
    <t>Perspectives on Modern World History: The Atomic Bombings of Hiroshima and Nagasaki</t>
  </si>
  <si>
    <t>Perspectives on Modern World History: The Bolshevik Revolution</t>
  </si>
  <si>
    <t>Perspectives on Modern World History: The Bosnian Conflict</t>
  </si>
  <si>
    <t>Perspectives on Modern World History: The Challenger Disaster</t>
  </si>
  <si>
    <t>Perspectives on Modern World History: The Columbine School Shooting</t>
  </si>
  <si>
    <t>Perspectives on Modern World History: The Creation of the State of Israel</t>
  </si>
  <si>
    <t>Perspectives on Modern World History: The Crisis in Darfur</t>
  </si>
  <si>
    <t>Perspectives on Modern World History: The Cuban Missile Crisis</t>
  </si>
  <si>
    <t>Perspectives on Modern World History: The Cuban Revolution</t>
  </si>
  <si>
    <t>Perspectives On Modern World History: The Great Society</t>
  </si>
  <si>
    <t>Perspectives on Modern World History: The Haiti Earthquake</t>
  </si>
  <si>
    <t>Perspectives on Modern World History: The Holocaust</t>
  </si>
  <si>
    <t>Perspectives on Modern World History: The Iranian Revolution</t>
  </si>
  <si>
    <t>Perspectives on Modern World History: The John F Kennedy Assassination</t>
  </si>
  <si>
    <t>Perspectives on Modern World History: The Munich Olympics Massacre</t>
  </si>
  <si>
    <t>Perspectives on Modern World History: The Oklahoma City Bombing</t>
  </si>
  <si>
    <t>Perspectives on Modern World History: The Persian Gulf War</t>
  </si>
  <si>
    <t>Perspectives on Modern World History: The Rwandan Genocide</t>
  </si>
  <si>
    <t>Perspectives on Modern World History: The Tiananmen Square Protests of 1989</t>
  </si>
  <si>
    <t>Perspectives on Modern World History: The Vietnam War</t>
  </si>
  <si>
    <t>Perspectives on Modern World History: The Womens Liberation Movement</t>
  </si>
  <si>
    <t>Perspectives on Modern World History: Watergate</t>
  </si>
  <si>
    <t>Pioneering African Americans: African American Artists &amp; Writers</t>
  </si>
  <si>
    <t>Pioneering African Americans: African American Explorers &amp; Adventurers</t>
  </si>
  <si>
    <t>Pioneering African Americans: African American Inventors &amp; Scientists</t>
  </si>
  <si>
    <t>Pioneering African Americans: African American Musicians &amp; Entertainers</t>
  </si>
  <si>
    <t>Pioneering African Americans: African American Politicians &amp; Civil Rights Activists</t>
  </si>
  <si>
    <t>Pioneering African Americans: African American Soldiers</t>
  </si>
  <si>
    <t>Primary Sources in World Warfare: The Vietnam War</t>
  </si>
  <si>
    <t>Primary Sources in World Warfare: World War I</t>
  </si>
  <si>
    <t>Primary Sources in World Warfare: World War II</t>
  </si>
  <si>
    <t>Primary Sources of American Political Documents: Understanding the Articles of Confederation</t>
  </si>
  <si>
    <t>Primary Sources of American Political Documents: Understanding the Bill of Rights</t>
  </si>
  <si>
    <t>Primary Sources of American Political Documents: Understanding the Charter of the Massachusetts Bay Colony</t>
  </si>
  <si>
    <t>Primary Sources of American Political Documents: Understanding the Declaration of Independence</t>
  </si>
  <si>
    <t>Primary Sources of American Political Documents: Understanding the Iroquois Constitution</t>
  </si>
  <si>
    <t>Primary Sources of American Political Documents: Understanding the US Constitution</t>
  </si>
  <si>
    <t>Racial Literacy: Examining Assimilation</t>
  </si>
  <si>
    <t>Racial Literacy: Investigating Institutional Racism</t>
  </si>
  <si>
    <t>Racial Literacy: Looking at Privilege and Power</t>
  </si>
  <si>
    <t>Racial Literacy: Navigating Intersectionality: How Race, Class, and Gender Overlap</t>
  </si>
  <si>
    <t>Racial Literacy: Questioning Cultural Appropriation</t>
  </si>
  <si>
    <t>Racial Literacy: Recognizing Microaggressions</t>
  </si>
  <si>
    <t>Speak Up! Confronting Discrimination in Your Daily Life: Confronting Ableism</t>
  </si>
  <si>
    <t>Speak Up! Confronting Discrimination in Your Daily Life: Confronting Anti-Semitism</t>
  </si>
  <si>
    <t>Speak Up! Confronting Discrimination in Your Daily Life: Confronting Class Discrimination</t>
  </si>
  <si>
    <t>Speak Up! Confronting Discrimination in Your Daily Life: Confronting Discrimination Against Immigrants</t>
  </si>
  <si>
    <t>Speak Up! Confronting Discrimination in Your Daily Life: Confronting LGBTQ+ Discrimination</t>
  </si>
  <si>
    <t>Speak Up! Confronting Discrimination in Your Daily Life: Confronting Racism</t>
  </si>
  <si>
    <t>Speak Up! Confronting Discrimination in Your Daily Life: Confronting Sexism</t>
  </si>
  <si>
    <t>Teen Finance: Cash and Credit Information For Teens</t>
  </si>
  <si>
    <t>Teen Finance: College Financing Information For Teens</t>
  </si>
  <si>
    <t>Teen Finance: Debt Information For Teens</t>
  </si>
  <si>
    <t>Teen Finance: Earning Information For Teens</t>
  </si>
  <si>
    <t>Teen Finance: Financial Independence For Teens</t>
  </si>
  <si>
    <t>Teen Finance: Savings &amp; Investment Information For Teens</t>
  </si>
  <si>
    <t>Teen Health Series: Cancer Information for Teens</t>
  </si>
  <si>
    <t>Teen Health Series: Complementary and Alternative Medicine Information for Teens</t>
  </si>
  <si>
    <t>Teen Health Series: Drug Information for Teens</t>
  </si>
  <si>
    <t>Teen Health Series: Sexual Health Information for Teens: Health Tips About Sexual Development, Reproduction, Contraception, and Sexually Transmitted Infections</t>
  </si>
  <si>
    <t>Teen Health Series: Tobacco Information for Teens</t>
  </si>
  <si>
    <t>Teen Health: Abuse and Violence Information for Teens</t>
  </si>
  <si>
    <t>Teen Health: Accident and Safety Information for Teens</t>
  </si>
  <si>
    <t>Teen Health: Alcohol Information For Teens</t>
  </si>
  <si>
    <t>Teen Health: Allergy Information For Teens</t>
  </si>
  <si>
    <t>Teen Health: Diabetes Information for Teens</t>
  </si>
  <si>
    <t>Teen Health: Eating Disorders Information For Teens</t>
  </si>
  <si>
    <t>Teen Health: Fitness Information For Teens</t>
  </si>
  <si>
    <t>Teen Health: Learning Disabilities Information For Teens</t>
  </si>
  <si>
    <t>Teen Health: Mental Health Information For Teens</t>
  </si>
  <si>
    <t>Teen Health: Pregnancy Information For Teens</t>
  </si>
  <si>
    <t>Teen Health: Skin Health Information For Teens</t>
  </si>
  <si>
    <t>Teen Health: Sports Injuries Information For Teens</t>
  </si>
  <si>
    <t>Teen Health: Stress Information For Teens</t>
  </si>
  <si>
    <t>Teen Health: Suicide Information For Teens</t>
  </si>
  <si>
    <t>The Cold War Chronicles: NATO, the Warsaw Pact, and the Iron Curtain</t>
  </si>
  <si>
    <t>The Cold War Chronicles: Nuclear Proliferation, the Military-Industrial Complex, and the Arms Race</t>
  </si>
  <si>
    <t>The Cold War Chronicles: Sputnik and the Space Race</t>
  </si>
  <si>
    <t>The Cold War Chronicles: Superpower Rivalries and Proxy Warfare</t>
  </si>
  <si>
    <t>The Cold War Chronicles: The Bay of Pigs and the Cuban Missile Crisis</t>
  </si>
  <si>
    <t>The Cold War Chronicles: The Collapse of Communism and the Breakup of the Soviet Union</t>
  </si>
  <si>
    <t>The Cold War Chronicles: The Legacy of the Cold War</t>
  </si>
  <si>
    <t>The Cold War Chronicles: The Marshall Plan and the Truman Doctrine</t>
  </si>
  <si>
    <t>The History of the LGBTQ+ Rights Movement: Act Up!: The War Against HIV in the LGBTQ+ Community</t>
  </si>
  <si>
    <t>The History of the LGBTQ+ Rights Movement: Beyond Gender Binaries: The History of Trans, Intersex, and Third-Gender Individuals</t>
  </si>
  <si>
    <t>The History of the LGBTQ+ Rights Movement: Pioneers of LGBTQ+ Rights</t>
  </si>
  <si>
    <t>The History of the LGBTQ+ Rights Movement: The Early History of the Gay Rights Movement</t>
  </si>
  <si>
    <t>The History of the LGBTQ+ Rights Movement: The Gay Liberation Movement: Before and After Stonewall</t>
  </si>
  <si>
    <t>The History of the LGBTQ+ Rights Movement: The Road to Marriage Equality</t>
  </si>
  <si>
    <t>The Interwar Years: Arab Nationalism and Zionism</t>
  </si>
  <si>
    <t>The Interwar Years: The Great Depression</t>
  </si>
  <si>
    <t>The Interwar Years: The Spanish Civil War</t>
  </si>
  <si>
    <t>The Interwar Years: The Treaty of Versailles and the League of Nations</t>
  </si>
  <si>
    <t>The Interwar Years: The Weimar Republic and the Rise of Fascism</t>
  </si>
  <si>
    <t>The Interwar Years: The Women’s Suffrage Movement</t>
  </si>
  <si>
    <t>The LGBTQ+ Guide to Beating Bullying: Beating Bullying at Home and in Your Community</t>
  </si>
  <si>
    <t>The LGBTQ+ Guide to Beating Bullying: Gay-Straight Alliances: Networking with Other Teens and Allies</t>
  </si>
  <si>
    <t>The LGBTQ+ Guide to Beating Bullying: Standing Up to Bullying at School</t>
  </si>
  <si>
    <t>The LGBTQ+ Guide to Beating Bullying: Working with Your School to Create a Safe Environment</t>
  </si>
  <si>
    <t>The LGBTQ+ Guide to Beating Bullying: Your Rights as an LGBTQ+ Teen</t>
  </si>
  <si>
    <t>The Mysteries of Space: Antimatter Explained</t>
  </si>
  <si>
    <t>The Mysteries of Space: Dark Energy Explained</t>
  </si>
  <si>
    <t>The Mysteries of Space: Dark Matter Explained</t>
  </si>
  <si>
    <t>The Mysteries of Space: Gravitational Waves Explained</t>
  </si>
  <si>
    <t>The Mysteries of Space: Parallel Universes Explained</t>
  </si>
  <si>
    <t>The Mysteries of Space: Supernovas Explained</t>
  </si>
  <si>
    <t>The Story of the Civil Rights Movement in Photographs: The Story of Rosa Parks and the Montgomery Bus Boycott in Photographs</t>
  </si>
  <si>
    <t>The Story of the Civil Rights Movement in Photographs: The Story of the Birmingham Civil Rights Movement in Photographs</t>
  </si>
  <si>
    <t>The Story of the Civil Rights Movement in Photographs: The Story of the Civil Rights Freedom Rides in Photographs</t>
  </si>
  <si>
    <t>The Story of the Civil Rights Movement in Photographs: The Story of the Civil Rights March on Washington for Jobs and Freedom in Photographs</t>
  </si>
  <si>
    <t>The Story of the Civil Rights Movement in Photographs: The Story of the Little Rock Nine and School Desegregation in Photographs</t>
  </si>
  <si>
    <t>The Story of the Civil Rights Movement in Photographs: The Story of the Selma Voting Rights Marches in Photographs</t>
  </si>
  <si>
    <t>Today's Debates: Church and State: Is a True Separation Possible?</t>
  </si>
  <si>
    <t>Today's Debates: Health Care: Universal Right or Personal Responsibility?</t>
  </si>
  <si>
    <t>Today's Debates: Identity Theft: Private Battle or Public Crisis?</t>
  </si>
  <si>
    <t>Today's Debates: Illicit Drug Use: Legalization, Treatment, or Punishment?</t>
  </si>
  <si>
    <t>Today's Debates: Immigration: Welcome or Not?</t>
  </si>
  <si>
    <t>Today's Debates: Poverty: Public Crisis or Private Struggle?</t>
  </si>
  <si>
    <t>Understanding the Cultures of the Middle East: Art, Technology, and Language across the Middle East</t>
  </si>
  <si>
    <t>Understanding the Cultures of the Middle East: Economy, Trade, and Resources across the Middle East</t>
  </si>
  <si>
    <t>Understanding the Cultures of the Middle East: Geography, Government, and Conflict across the Middle East</t>
  </si>
  <si>
    <t>Understanding the Cultures of the Middle East: Religion, Philosophy, and Nationalism across the Middle East</t>
  </si>
  <si>
    <t>Understanding the Executive Branch: Inside the Department of Agriculture</t>
  </si>
  <si>
    <t>Understanding the Executive Branch: Inside the Department of Commerce</t>
  </si>
  <si>
    <t>Understanding the Executive Branch: Inside the Department of Energy</t>
  </si>
  <si>
    <t>Understanding the Executive Branch: Inside the Department of Homeland Security</t>
  </si>
  <si>
    <t>Understanding the Executive Branch: Inside the Department of Labor</t>
  </si>
  <si>
    <t>Understanding the Executive Branch: Inside the Department of Transportation</t>
  </si>
  <si>
    <t>US Supreme Court Landmark Cases: A Woman's Right to an Abortion: Roe v. Wade</t>
  </si>
  <si>
    <t>US Supreme Court Landmark Cases: Desegregating Schools: Brown v. Board of Education</t>
  </si>
  <si>
    <t>US Supreme Court Landmark Cases: Establishing the Rights of the Accused: Miranda v. Arizona</t>
  </si>
  <si>
    <t>US Supreme Court Landmark Cases: Fighting Censorship: New York Times v. United States</t>
  </si>
  <si>
    <t>US Supreme Court Landmark Cases: Marriage Equality: Obergefell v. Hodges</t>
  </si>
  <si>
    <t>US Supreme Court Landmark Cases: Separate but Equal: Plessy v. Ferguson</t>
  </si>
  <si>
    <t>US Supreme Court Landmark Cases: Slavery and Citizenship: The Dred Scott Case</t>
  </si>
  <si>
    <t>US Supreme Court Landmark Cases: The Death Penalty: Furman v. Georgia</t>
  </si>
  <si>
    <t>Viewpoints on Modern World History: AIDS and Other Killer Viruses and Pandemics</t>
  </si>
  <si>
    <t>Viewpoints on Modern World History: Brexit</t>
  </si>
  <si>
    <t>Viewpoints on Modern World History: Peace in the Middle East</t>
  </si>
  <si>
    <t>Viewpoints on Modern World History: The Armenian Genocide</t>
  </si>
  <si>
    <t>Viewpoints on Modern World History: The Arms Race and Nuclear Proliferation</t>
  </si>
  <si>
    <t>Viewpoints on Modern World History: US-Iran Relations</t>
  </si>
  <si>
    <t>World History: Ancient Egypt: The Land of Pyramids and Pharaohs</t>
  </si>
  <si>
    <t>World History: Genghis Khan: Creating the Mongol Empire</t>
  </si>
  <si>
    <t>World History: India in Ancient Times</t>
  </si>
  <si>
    <t>World History: The Black Death: Bubonic Plague Attacks Europe</t>
  </si>
  <si>
    <t>World History: The French Revolution: The Power of the People</t>
  </si>
  <si>
    <t>World History: The Horrors of Auschwitz</t>
  </si>
  <si>
    <t>World History: The Inquisition: The Quest for Absolute Religious Power</t>
  </si>
  <si>
    <t>World History: The Mysterious Maya Civilization</t>
  </si>
  <si>
    <t>World History: The Rise and Fall of the Aztec Empire</t>
  </si>
  <si>
    <t>World History: The Rise of ISIS: The Modern Age of Terrorism</t>
  </si>
  <si>
    <t>World History: The United States and Russia: A Cold and Complex History</t>
  </si>
  <si>
    <t>World History: World War I and the Rise of Global Conflict</t>
  </si>
  <si>
    <t>Contact</t>
  </si>
  <si>
    <t>Email address</t>
  </si>
  <si>
    <t>Street address</t>
  </si>
  <si>
    <t>Phone</t>
  </si>
  <si>
    <t>Library System</t>
  </si>
  <si>
    <t>Student Enrollment</t>
  </si>
  <si>
    <t>Place a "1" next to desired titles</t>
  </si>
  <si>
    <t>School</t>
  </si>
  <si>
    <t>City, State, Zip</t>
  </si>
  <si>
    <t>Gale eBooks REVISED Lists for Libraries First Members: 2019-20 Special Offer Created for Illinois School Libraries Up to 45% Discount</t>
  </si>
  <si>
    <t xml:space="preserve">Libraries First 2019-2020 Offer.  To place your order, please fill out school information - Questions or to Place Order: Tricia Bekker  tricia.bekker@cengage.com or Allison Farrar allison.farrar@cengage.com for Cook, Lake, DuPage, Will, McHenry, Winnebago, Kane, DeKalb and Grundy Counties.  All other counties in Illinois, please send to Janel Schnur (janel.schnur@cengage.com)  </t>
  </si>
  <si>
    <t>Select Between</t>
  </si>
  <si>
    <t>Discount %</t>
  </si>
  <si>
    <t>Choose $2,000 in titles - your cost:  $1,400</t>
  </si>
  <si>
    <t>$2,000 AND</t>
  </si>
  <si>
    <t>Choose $4,000 in titles - your cost:  $2,600</t>
  </si>
  <si>
    <t>$4,000 AND</t>
  </si>
  <si>
    <t>Choose $6,000 in titles - your cost:  $3,600</t>
  </si>
  <si>
    <t>$6,000 AND</t>
  </si>
  <si>
    <t>Choose $8,000 in titles - your cost:  $4,400</t>
  </si>
  <si>
    <t>$8,000 AND</t>
  </si>
  <si>
    <t>TOTAL COST</t>
  </si>
  <si>
    <t xml:space="preserve"> Discount range:  30%-45%</t>
  </si>
  <si>
    <t>eBook Annual Hosting Fee paid for by Libraries First</t>
  </si>
  <si>
    <t>Total</t>
  </si>
  <si>
    <t>Total Core List</t>
  </si>
  <si>
    <t>greater</t>
  </si>
  <si>
    <t>Link</t>
  </si>
  <si>
    <t>Title</t>
  </si>
  <si>
    <t>JDE/Account #</t>
  </si>
  <si>
    <t>Thorndike Press - Large Print</t>
  </si>
  <si>
    <t xml:space="preserve">Elementary Collection </t>
  </si>
  <si>
    <t>Series</t>
  </si>
  <si>
    <t>Series #</t>
  </si>
  <si>
    <t>Format</t>
  </si>
  <si>
    <t>Genre</t>
  </si>
  <si>
    <t>Ship Date</t>
  </si>
  <si>
    <t>Lexile</t>
  </si>
  <si>
    <t>Age Range</t>
  </si>
  <si>
    <t>Grade Begin</t>
  </si>
  <si>
    <t>Grade End</t>
  </si>
  <si>
    <t>9781432876753</t>
  </si>
  <si>
    <t>Alexander, Kwame</t>
  </si>
  <si>
    <t>Booked</t>
  </si>
  <si>
    <t>The Crossover Series</t>
  </si>
  <si>
    <t>HC</t>
  </si>
  <si>
    <t>JUV GF</t>
  </si>
  <si>
    <t>10-12</t>
  </si>
  <si>
    <t>5</t>
  </si>
  <si>
    <t>7</t>
  </si>
  <si>
    <t>9781432862862</t>
  </si>
  <si>
    <t>Benjamin, Ali</t>
  </si>
  <si>
    <t>The Thing About Jellyfish</t>
  </si>
  <si>
    <t>10-Up</t>
  </si>
  <si>
    <t>Up</t>
  </si>
  <si>
    <t>9781432859732</t>
  </si>
  <si>
    <t>Hunt, Lynda Mullaly</t>
  </si>
  <si>
    <t>Fish in a Tree</t>
  </si>
  <si>
    <t>9781432860844</t>
  </si>
  <si>
    <t>Lowry, Lois</t>
  </si>
  <si>
    <t>Number the Stars</t>
  </si>
  <si>
    <t>JUV HF</t>
  </si>
  <si>
    <t>9781432849313</t>
  </si>
  <si>
    <t>Reynolds, Jason</t>
  </si>
  <si>
    <t>As Brave As You</t>
  </si>
  <si>
    <t>10-15</t>
  </si>
  <si>
    <t>10</t>
  </si>
  <si>
    <t>9781432860868</t>
  </si>
  <si>
    <t>Ghost</t>
  </si>
  <si>
    <t>Track</t>
  </si>
  <si>
    <t>9781410489456</t>
  </si>
  <si>
    <t>Riordan, Rick</t>
  </si>
  <si>
    <t>The Hidden Oracle</t>
  </si>
  <si>
    <t>The Trials of Apollo</t>
  </si>
  <si>
    <t>YA F</t>
  </si>
  <si>
    <t>10-14</t>
  </si>
  <si>
    <t>9</t>
  </si>
  <si>
    <t>9781432873776</t>
  </si>
  <si>
    <t>Saeed, Aisha</t>
  </si>
  <si>
    <t>Amal Unbound</t>
  </si>
  <si>
    <t>9781432862923</t>
  </si>
  <si>
    <t>Schmidt, Gary D.</t>
  </si>
  <si>
    <t>Pay Attention, Carter Jones</t>
  </si>
  <si>
    <t>9781432849252</t>
  </si>
  <si>
    <t>Taylor, Mildred D.</t>
  </si>
  <si>
    <t>Roll of Thunder, Hear My Cry</t>
  </si>
  <si>
    <t>9781432843151</t>
  </si>
  <si>
    <t>Woodson, Jacqueline</t>
  </si>
  <si>
    <t>Brown Girl Dreaming</t>
  </si>
  <si>
    <t>YA BIO</t>
  </si>
  <si>
    <t>9781432874049</t>
  </si>
  <si>
    <t>Gratz, Alan</t>
  </si>
  <si>
    <t>Refugee</t>
  </si>
  <si>
    <t>9-12</t>
  </si>
  <si>
    <t>9781410435309</t>
  </si>
  <si>
    <t>Law, Ingrid</t>
  </si>
  <si>
    <t>Savvy</t>
  </si>
  <si>
    <t>YA ADV</t>
  </si>
  <si>
    <t>9781432860363</t>
  </si>
  <si>
    <t>Medina, Meg</t>
  </si>
  <si>
    <t>Merci Suárez Changes Gears</t>
  </si>
  <si>
    <t>9781432843274</t>
  </si>
  <si>
    <t>Shetterly, Margot Lee</t>
  </si>
  <si>
    <t>Hidden Figures (YRE)</t>
  </si>
  <si>
    <t>YA NF</t>
  </si>
  <si>
    <t>8-12</t>
  </si>
  <si>
    <t>8</t>
  </si>
  <si>
    <t>9781432869489</t>
  </si>
  <si>
    <t>Venkatraman, Padma</t>
  </si>
  <si>
    <t>The Bridge Home</t>
  </si>
  <si>
    <t>9781432860400</t>
  </si>
  <si>
    <t>Applegate, Katherine</t>
  </si>
  <si>
    <t>The One and Only Ivan</t>
  </si>
  <si>
    <t>3</t>
  </si>
  <si>
    <t>9781432848217</t>
  </si>
  <si>
    <t>Wishtree</t>
  </si>
  <si>
    <t>9781432859893</t>
  </si>
  <si>
    <t>Brown, Peter</t>
  </si>
  <si>
    <t>The Wild Robot</t>
  </si>
  <si>
    <t>9781432856199</t>
  </si>
  <si>
    <t>Cervantes, J. C.</t>
  </si>
  <si>
    <t>The Storm Runner</t>
  </si>
  <si>
    <t>A Storm Runner Novel</t>
  </si>
  <si>
    <t>JUV ADV</t>
  </si>
  <si>
    <t>9781432874308</t>
  </si>
  <si>
    <t>Creech, Sharon</t>
  </si>
  <si>
    <t>Saving Winslow</t>
  </si>
  <si>
    <t>9781432874087</t>
  </si>
  <si>
    <t>Draper, Sharon M.</t>
  </si>
  <si>
    <t>Blended</t>
  </si>
  <si>
    <t>9781432874148</t>
  </si>
  <si>
    <t>Green, Derek Jeter, Tim</t>
  </si>
  <si>
    <t>Baseball Genius</t>
  </si>
  <si>
    <t>Jeter Publishing</t>
  </si>
  <si>
    <t>9781432869434</t>
  </si>
  <si>
    <t>Hernández, Carlos</t>
  </si>
  <si>
    <t>Sal and Gabi Break the Universe</t>
  </si>
  <si>
    <t>A Sal and Gabi Novel</t>
  </si>
  <si>
    <t>8-10</t>
  </si>
  <si>
    <t>9781432875510</t>
  </si>
  <si>
    <t>Hiaasen, Carl</t>
  </si>
  <si>
    <t>Squirm</t>
  </si>
  <si>
    <t>JUV M</t>
  </si>
  <si>
    <t>9781432866600</t>
  </si>
  <si>
    <t>Hiranandani, Veera</t>
  </si>
  <si>
    <t>The Night Diary</t>
  </si>
  <si>
    <t>9781432860356</t>
  </si>
  <si>
    <t>Kelly, Erin Entrada</t>
  </si>
  <si>
    <t>Hello, Universe</t>
  </si>
  <si>
    <t>9781432874100</t>
  </si>
  <si>
    <t>Khan, Hena</t>
  </si>
  <si>
    <t>Amina's Voice</t>
  </si>
  <si>
    <t>9781432866341</t>
  </si>
  <si>
    <t>Kinney, Jeff</t>
  </si>
  <si>
    <t>Diary of an Awesome Friendly Kid</t>
  </si>
  <si>
    <t>9781410498762</t>
  </si>
  <si>
    <t>Rodrick Rules</t>
  </si>
  <si>
    <t>Diary of a Wimpy Kid</t>
  </si>
  <si>
    <t>9781432859916</t>
  </si>
  <si>
    <t>Lai, Thanhha</t>
  </si>
  <si>
    <t>Inside Out and Back Again</t>
  </si>
  <si>
    <t>9781432838430</t>
  </si>
  <si>
    <t>Mikaelsen, Ben</t>
  </si>
  <si>
    <t>Touching Spirit Bear</t>
  </si>
  <si>
    <t>Spirit Bear Series</t>
  </si>
  <si>
    <t>9781432865931</t>
  </si>
  <si>
    <t>Respicio, Mae</t>
  </si>
  <si>
    <t>The House That Lou Built</t>
  </si>
  <si>
    <t>9781432861957</t>
  </si>
  <si>
    <t>Ryan, Pam Muñoz</t>
  </si>
  <si>
    <t>Esperanza Rising</t>
  </si>
  <si>
    <t>9781432874377</t>
  </si>
  <si>
    <t>Stead, Rebecca</t>
  </si>
  <si>
    <t>When You Reach Me</t>
  </si>
  <si>
    <t>9781432874483</t>
  </si>
  <si>
    <t>Sutherland, Tui T.</t>
  </si>
  <si>
    <t>The Dragonet Prophecy</t>
  </si>
  <si>
    <t>Wings of Fire</t>
  </si>
  <si>
    <t>JUV SF</t>
  </si>
  <si>
    <t>9781432870485</t>
  </si>
  <si>
    <t>Tyson, Neil deGrasse with Gregory Mone</t>
  </si>
  <si>
    <t>Astrophysics for Young People in a Hurry</t>
  </si>
  <si>
    <t>NF</t>
  </si>
  <si>
    <t>9781432870010</t>
  </si>
  <si>
    <t>Warren, Cat</t>
  </si>
  <si>
    <t>What The Dog Knows Young Reader's Edition</t>
  </si>
  <si>
    <t>JUV NF</t>
  </si>
  <si>
    <t>9781432860332</t>
  </si>
  <si>
    <t>Williams-Garcia, Rita</t>
  </si>
  <si>
    <t>One Crazy Summer</t>
  </si>
  <si>
    <t>9781432861452</t>
  </si>
  <si>
    <t>Yang, Kelly</t>
  </si>
  <si>
    <t>Front Desk</t>
  </si>
  <si>
    <t>9781432874971</t>
  </si>
  <si>
    <t>Tarshis, Lauren</t>
  </si>
  <si>
    <t>I Survived the Attacks of September 11th, 2001</t>
  </si>
  <si>
    <t>I Survived Series</t>
  </si>
  <si>
    <t>7-12</t>
  </si>
  <si>
    <t>2</t>
  </si>
  <si>
    <t>9781432849788</t>
  </si>
  <si>
    <t>Yan Glaser, Karina</t>
  </si>
  <si>
    <t>The Vanderbeekers of 141st Street</t>
  </si>
  <si>
    <t>The Vanderbeekers</t>
  </si>
  <si>
    <t>7-10</t>
  </si>
  <si>
    <t>Middle School Collection</t>
  </si>
  <si>
    <t>9781432875497</t>
  </si>
  <si>
    <t>Hoot</t>
  </si>
  <si>
    <t>YA GF</t>
  </si>
  <si>
    <t>12-Up</t>
  </si>
  <si>
    <t>9781410459398</t>
  </si>
  <si>
    <t>Sotomayor, Sonia</t>
  </si>
  <si>
    <t>My Beloved World</t>
  </si>
  <si>
    <t>BIO AB</t>
  </si>
  <si>
    <t>10-up</t>
  </si>
  <si>
    <t>6</t>
  </si>
  <si>
    <t>9781432855901</t>
  </si>
  <si>
    <t>Harbor Me</t>
  </si>
  <si>
    <t>9781432861988</t>
  </si>
  <si>
    <t>Rebound</t>
  </si>
  <si>
    <t>9781432869441</t>
  </si>
  <si>
    <t>Allen, Kate</t>
  </si>
  <si>
    <t>The Line Tender</t>
  </si>
  <si>
    <t>9781432865894</t>
  </si>
  <si>
    <t>Arden, Katherine</t>
  </si>
  <si>
    <t>Small Spaces</t>
  </si>
  <si>
    <t>12</t>
  </si>
  <si>
    <t>9781432860349</t>
  </si>
  <si>
    <t>Auxier, Jonathan</t>
  </si>
  <si>
    <t>The Night Gardener</t>
  </si>
  <si>
    <t>9781432840938</t>
  </si>
  <si>
    <t>Barnhill, Kelly</t>
  </si>
  <si>
    <t>The Girl Who Drank the Moon</t>
  </si>
  <si>
    <t>9781432846107</t>
  </si>
  <si>
    <t>Bartók, Mira</t>
  </si>
  <si>
    <t>The Wonderling</t>
  </si>
  <si>
    <t>9781432863104</t>
  </si>
  <si>
    <t>Cheng, Jack</t>
  </si>
  <si>
    <t>See You in the Cosmos</t>
  </si>
  <si>
    <t>9781432875596</t>
  </si>
  <si>
    <t>Colfer, Eoin</t>
  </si>
  <si>
    <t>Artemis Fowl</t>
  </si>
  <si>
    <t>9781432838461</t>
  </si>
  <si>
    <t>Curtis, Christopher Paul</t>
  </si>
  <si>
    <t>Bud, Not Buddy</t>
  </si>
  <si>
    <t>9781432875411</t>
  </si>
  <si>
    <t>DiCamillo, Kate</t>
  </si>
  <si>
    <t>The Tiger Rising</t>
  </si>
  <si>
    <t>9781432860752</t>
  </si>
  <si>
    <t>Out of My Mind</t>
  </si>
  <si>
    <t>9781432860578</t>
  </si>
  <si>
    <t>Frost, Helen</t>
  </si>
  <si>
    <t>Hidden</t>
  </si>
  <si>
    <t>9781432870423</t>
  </si>
  <si>
    <t>Giles, Lamar</t>
  </si>
  <si>
    <t>The Last Last-Day-of-Summer</t>
  </si>
  <si>
    <t>9781432869526</t>
  </si>
  <si>
    <t>Shouting at the Rain</t>
  </si>
  <si>
    <t>9781432874063</t>
  </si>
  <si>
    <t>Kadohata, Cynthia</t>
  </si>
  <si>
    <t>A Place to Belong</t>
  </si>
  <si>
    <t>9781432875916</t>
  </si>
  <si>
    <t>Park, Linda Sue</t>
  </si>
  <si>
    <t>A Long Walk to Water</t>
  </si>
  <si>
    <t>9781432859930</t>
  </si>
  <si>
    <t>The Wednesday Wars</t>
  </si>
  <si>
    <t>9781432861865</t>
  </si>
  <si>
    <t>Shull, Megan</t>
  </si>
  <si>
    <t>The Swap</t>
  </si>
  <si>
    <t>9781432873646</t>
  </si>
  <si>
    <t>Weissman, Elissa Brent</t>
  </si>
  <si>
    <t>The Length of a String</t>
  </si>
  <si>
    <t>9781410431394</t>
  </si>
  <si>
    <t>West, Jacqueline</t>
  </si>
  <si>
    <t>The Shadows</t>
  </si>
  <si>
    <t>The Books of Elsewhere</t>
  </si>
  <si>
    <t>YA M</t>
  </si>
  <si>
    <t>9781432865856</t>
  </si>
  <si>
    <t>Bradley, Kimberly Brubaker</t>
  </si>
  <si>
    <t>The War That Saved My Life</t>
  </si>
  <si>
    <t>9781432873660</t>
  </si>
  <si>
    <t>Pérez, Celia C.</t>
  </si>
  <si>
    <t>The First Rule of Punk</t>
  </si>
  <si>
    <t>9781432865740</t>
  </si>
  <si>
    <t>Anderson, John David</t>
  </si>
  <si>
    <t>Ms. Bixby's Last Day</t>
  </si>
  <si>
    <t>9781432869854</t>
  </si>
  <si>
    <t>The Next Great Paulie Fink</t>
  </si>
  <si>
    <t>9781432873486</t>
  </si>
  <si>
    <t>Bowling, Dusti</t>
  </si>
  <si>
    <t>Insignificant Events in the Life of a Cactus</t>
  </si>
  <si>
    <t>Life of a Cactus</t>
  </si>
  <si>
    <t>9781432865948</t>
  </si>
  <si>
    <t>Braden, Ann</t>
  </si>
  <si>
    <t>The Benefits of Being an Octopus</t>
  </si>
  <si>
    <t>9781432860370</t>
  </si>
  <si>
    <t>Walk Two Moons</t>
  </si>
  <si>
    <t>9781432874889</t>
  </si>
  <si>
    <t>Gemeinhart, Dan</t>
  </si>
  <si>
    <t>Some Kind of Courage</t>
  </si>
  <si>
    <t>9781432869847</t>
  </si>
  <si>
    <t>Gerber, Alyson</t>
  </si>
  <si>
    <t>Focused</t>
  </si>
  <si>
    <t>9781432874339</t>
  </si>
  <si>
    <t>Green, Tim</t>
  </si>
  <si>
    <t>The Big Game</t>
  </si>
  <si>
    <t>9781432860981</t>
  </si>
  <si>
    <t>Lee, Yoon Ha</t>
  </si>
  <si>
    <t>Dragon Pearl</t>
  </si>
  <si>
    <t>9-13</t>
  </si>
  <si>
    <t>High School Collection</t>
  </si>
  <si>
    <t>9781432863081</t>
  </si>
  <si>
    <t>Gebhart, Ryan</t>
  </si>
  <si>
    <t>Of Jenny and the Aliens</t>
  </si>
  <si>
    <t>YA SF</t>
  </si>
  <si>
    <t>16-Up</t>
  </si>
  <si>
    <t>11</t>
  </si>
  <si>
    <t>9781432864095</t>
  </si>
  <si>
    <t>Adeyemi, Tomi</t>
  </si>
  <si>
    <t>Children of Blood and Bone</t>
  </si>
  <si>
    <t>Legacy of Orisha</t>
  </si>
  <si>
    <t>14-18</t>
  </si>
  <si>
    <t>9781432863098</t>
  </si>
  <si>
    <t>Anderson, M. T.</t>
  </si>
  <si>
    <t>Landscape with Invisible Hand</t>
  </si>
  <si>
    <t>14-Up</t>
  </si>
  <si>
    <t>9781432867973</t>
  </si>
  <si>
    <t>Bardugo, Leigh</t>
  </si>
  <si>
    <t>King of Scars</t>
  </si>
  <si>
    <t>King of Scars Duology</t>
  </si>
  <si>
    <t>9781432873448</t>
  </si>
  <si>
    <t>Cavallaro, Brittany and Emily Henry</t>
  </si>
  <si>
    <t>Hello Girls</t>
  </si>
  <si>
    <t>9781432863845</t>
  </si>
  <si>
    <t>Graudin, Ryan</t>
  </si>
  <si>
    <t>Invictus</t>
  </si>
  <si>
    <t>9781432863197</t>
  </si>
  <si>
    <t>James, Lauren</t>
  </si>
  <si>
    <t>The Loneliest Girl in the Universe</t>
  </si>
  <si>
    <t>9781432876104</t>
  </si>
  <si>
    <t>Liggett, Kim</t>
  </si>
  <si>
    <t>The Grace Year</t>
  </si>
  <si>
    <t>YA THR</t>
  </si>
  <si>
    <t>9781432863838</t>
  </si>
  <si>
    <t>Morgan, Kass</t>
  </si>
  <si>
    <t>Light Years</t>
  </si>
  <si>
    <t>9781432851323</t>
  </si>
  <si>
    <t>Niven, Jennifer</t>
  </si>
  <si>
    <t>Holding Up the Universe</t>
  </si>
  <si>
    <t>9781432846947</t>
  </si>
  <si>
    <t>O'Brien, Tim</t>
  </si>
  <si>
    <t>The Things They Carried</t>
  </si>
  <si>
    <t>GF HF</t>
  </si>
  <si>
    <t>9781432858445</t>
  </si>
  <si>
    <t>Oliver, Lauren</t>
  </si>
  <si>
    <t>Broken Things</t>
  </si>
  <si>
    <t>9781432873639</t>
  </si>
  <si>
    <t>Ribay, Randy</t>
  </si>
  <si>
    <t>Patron Saints of Nothing</t>
  </si>
  <si>
    <t>9781432874391</t>
  </si>
  <si>
    <t>Sánchez, Erika L.</t>
  </si>
  <si>
    <t>I Am Not Your Perfect Mexican Daughter</t>
  </si>
  <si>
    <t>9781432874414</t>
  </si>
  <si>
    <t>Stone, Nic</t>
  </si>
  <si>
    <t>Dear Martin</t>
  </si>
  <si>
    <t>9781432851965</t>
  </si>
  <si>
    <t>Tahir, Sabaa</t>
  </si>
  <si>
    <t>A Reaper at the Gates</t>
  </si>
  <si>
    <t>An Ember in the Ashes</t>
  </si>
  <si>
    <t>9781432852849</t>
  </si>
  <si>
    <t>Thomas, Angie</t>
  </si>
  <si>
    <t>On the Come Up</t>
  </si>
  <si>
    <t>9781432869335</t>
  </si>
  <si>
    <t>Yoon, David</t>
  </si>
  <si>
    <t>Frankly in Love</t>
  </si>
  <si>
    <t>9781432864583</t>
  </si>
  <si>
    <t>Acevedo, Elizabeth</t>
  </si>
  <si>
    <t>The Poet X</t>
  </si>
  <si>
    <t>13-Up</t>
  </si>
  <si>
    <t>9781410486691</t>
  </si>
  <si>
    <t>Aveyard, Victoria</t>
  </si>
  <si>
    <t>Red Queen</t>
  </si>
  <si>
    <t>9781432875435</t>
  </si>
  <si>
    <t>Dessen, Sarah</t>
  </si>
  <si>
    <t>The Rest of the Story</t>
  </si>
  <si>
    <t>YA R</t>
  </si>
  <si>
    <t>9781432855789</t>
  </si>
  <si>
    <t>Legrand, Claire</t>
  </si>
  <si>
    <t>Furyborn</t>
  </si>
  <si>
    <t>The Empirium Trilogy</t>
  </si>
  <si>
    <t>9781432866839</t>
  </si>
  <si>
    <t>McCullough, Joy</t>
  </si>
  <si>
    <t>Blood Water Paint</t>
  </si>
  <si>
    <t>up</t>
  </si>
  <si>
    <t>9781432865344</t>
  </si>
  <si>
    <t>Murphy, Julie</t>
  </si>
  <si>
    <t>Puddin'</t>
  </si>
  <si>
    <t>Dumplin' Series</t>
  </si>
  <si>
    <t>9781432873455</t>
  </si>
  <si>
    <t>Philippe, Ben</t>
  </si>
  <si>
    <t>The Field Guide to the North American Teenager</t>
  </si>
  <si>
    <t>9781410427922</t>
  </si>
  <si>
    <t>Skloot, Rebecca</t>
  </si>
  <si>
    <t>The Immortal Life of Henrietta Lacks</t>
  </si>
  <si>
    <t>14-17</t>
  </si>
  <si>
    <t>9781432869328</t>
  </si>
  <si>
    <t>Ahmed, Samira</t>
  </si>
  <si>
    <t>Internment</t>
  </si>
  <si>
    <t>9781432846176</t>
  </si>
  <si>
    <t>Albert, Melissa</t>
  </si>
  <si>
    <t>The Hazel Wood</t>
  </si>
  <si>
    <t>A Hazel Wood Novel</t>
  </si>
  <si>
    <t>12-18</t>
  </si>
  <si>
    <t>9781410470027</t>
  </si>
  <si>
    <t>Anderson, Laurie Halse</t>
  </si>
  <si>
    <t>The Impossible Knife of Memory</t>
  </si>
  <si>
    <t>9781432868765</t>
  </si>
  <si>
    <t>Berry, Julie</t>
  </si>
  <si>
    <t>Lovely War</t>
  </si>
  <si>
    <t>YA HF</t>
  </si>
  <si>
    <t>9781410470225</t>
  </si>
  <si>
    <t>Doerr, Anthony</t>
  </si>
  <si>
    <t>All The Light We Cannot See</t>
  </si>
  <si>
    <t>9781432842215</t>
  </si>
  <si>
    <t>Garber, Stephanie</t>
  </si>
  <si>
    <t>Caraval</t>
  </si>
  <si>
    <t>13-18</t>
  </si>
  <si>
    <t>9780786273621</t>
  </si>
  <si>
    <t>Hinton, S. E.</t>
  </si>
  <si>
    <t>The Outsiders</t>
  </si>
  <si>
    <t>SC</t>
  </si>
  <si>
    <t>9781432843717</t>
  </si>
  <si>
    <t>Lu, Marie</t>
  </si>
  <si>
    <t>Warcross</t>
  </si>
  <si>
    <t>9781432873516</t>
  </si>
  <si>
    <t>Myers, Walter Dean</t>
  </si>
  <si>
    <t>Monster</t>
  </si>
  <si>
    <t>9781432876111</t>
  </si>
  <si>
    <t>Long Way Down</t>
  </si>
  <si>
    <t>9781432870331</t>
  </si>
  <si>
    <t>Sepetys, Ruta</t>
  </si>
  <si>
    <t>The Fountains of Silence</t>
  </si>
  <si>
    <t>9781432849269</t>
  </si>
  <si>
    <t>Slater, Dashka</t>
  </si>
  <si>
    <t>The 57 Bus</t>
  </si>
  <si>
    <t>9781432849320</t>
  </si>
  <si>
    <t>Yoon, Nicola</t>
  </si>
  <si>
    <t>The Sun is Also a Star</t>
  </si>
  <si>
    <t>9781432851309</t>
  </si>
  <si>
    <t>de la Cruz, Melissa</t>
  </si>
  <si>
    <t>Something in Between</t>
  </si>
  <si>
    <t>9781432863128</t>
  </si>
  <si>
    <t>Weir, Andy</t>
  </si>
  <si>
    <t>The Martian; Classroom Edition</t>
  </si>
  <si>
    <t>9781432875466</t>
  </si>
  <si>
    <t>Raúf, Onjali Q.</t>
  </si>
  <si>
    <t>The Boy at the Back of the Class</t>
  </si>
  <si>
    <t>9781432875374</t>
  </si>
  <si>
    <t>The Miraculous Journey of Edward Tulane</t>
  </si>
  <si>
    <t>9781432875381</t>
  </si>
  <si>
    <t>9781432864057</t>
  </si>
  <si>
    <t>The Tale of Despereaux</t>
  </si>
  <si>
    <t>9781432860394</t>
  </si>
  <si>
    <t>9781432874681</t>
  </si>
  <si>
    <t>I Survived the Battle of D-Day, 1944</t>
  </si>
  <si>
    <t>9781432874698</t>
  </si>
  <si>
    <t>I Survived the Children's Blizzard, 1888</t>
  </si>
  <si>
    <t>9781432874667</t>
  </si>
  <si>
    <t>I Survived the Sinking of the Titanic</t>
  </si>
  <si>
    <t>9781432856205</t>
  </si>
  <si>
    <t>The Vanderbeekers and the Hidden Garden</t>
  </si>
  <si>
    <t>9781432841904</t>
  </si>
  <si>
    <t>, Avi</t>
  </si>
  <si>
    <t>The Player King</t>
  </si>
  <si>
    <t>9781432855673</t>
  </si>
  <si>
    <t>Endling</t>
  </si>
  <si>
    <t>Endling Series</t>
  </si>
  <si>
    <t>9781432873714</t>
  </si>
  <si>
    <t>Blake, Ashley Herring</t>
  </si>
  <si>
    <t>Ivy Aberdeen's Letter to the World</t>
  </si>
  <si>
    <t>9781432873707</t>
  </si>
  <si>
    <t>9781432873479</t>
  </si>
  <si>
    <t>24 Hours in Nowhere</t>
  </si>
  <si>
    <t>9781432873431</t>
  </si>
  <si>
    <t>9781432873424</t>
  </si>
  <si>
    <t>Momentous Events in the Life of a Cactus</t>
  </si>
  <si>
    <t>9781432859909</t>
  </si>
  <si>
    <t>The Wild Robot Escapes</t>
  </si>
  <si>
    <t>9781432869519</t>
  </si>
  <si>
    <t>Callender, Kheryn</t>
  </si>
  <si>
    <t>Hurricane Child</t>
  </si>
  <si>
    <t>9781432869502</t>
  </si>
  <si>
    <t>9781432875558</t>
  </si>
  <si>
    <t>The Fire Keeper</t>
  </si>
  <si>
    <t>9781432849818</t>
  </si>
  <si>
    <t>Chokshi, Roshani</t>
  </si>
  <si>
    <t>Aru Shah and the End of Time</t>
  </si>
  <si>
    <t>A Pandava Novel</t>
  </si>
  <si>
    <t>9781432869465</t>
  </si>
  <si>
    <t>Aru Shah and the Song of Death</t>
  </si>
  <si>
    <t>9781432874322</t>
  </si>
  <si>
    <t>Moo</t>
  </si>
  <si>
    <t>9781432874292</t>
  </si>
  <si>
    <t>9781432874353</t>
  </si>
  <si>
    <t>The Wanderer</t>
  </si>
  <si>
    <t>9781432874360</t>
  </si>
  <si>
    <t>9781432873493</t>
  </si>
  <si>
    <t>Day, Christine</t>
  </si>
  <si>
    <t>I Can Make This Promise</t>
  </si>
  <si>
    <t>9781432849948</t>
  </si>
  <si>
    <t>Donoghue, Emma</t>
  </si>
  <si>
    <t>The Lotterys Plus One</t>
  </si>
  <si>
    <t>9780786279524</t>
  </si>
  <si>
    <t>Eager, Edward</t>
  </si>
  <si>
    <t>Half Magic</t>
  </si>
  <si>
    <t>9780786273591</t>
  </si>
  <si>
    <t>George, Jean Craighead</t>
  </si>
  <si>
    <t>My Side of the Mountain</t>
  </si>
  <si>
    <t>9781432874940</t>
  </si>
  <si>
    <t>Gino, Alex</t>
  </si>
  <si>
    <t>George</t>
  </si>
  <si>
    <t>9781432874957</t>
  </si>
  <si>
    <t>9781410430502</t>
  </si>
  <si>
    <t>Grisham, John</t>
  </si>
  <si>
    <t>Theodore Boone: Kid Lawyer</t>
  </si>
  <si>
    <t>Theodore Boone</t>
  </si>
  <si>
    <t>9781432875565</t>
  </si>
  <si>
    <t>Lalani of the Distant Sea</t>
  </si>
  <si>
    <t>9781432863180</t>
  </si>
  <si>
    <t>Kelly, Scott with Margaret Lazarus Dean</t>
  </si>
  <si>
    <t>Endurance, Young Readers Edition</t>
  </si>
  <si>
    <t>9781410498786</t>
  </si>
  <si>
    <t>Cabin Fever</t>
  </si>
  <si>
    <t>9781410498779</t>
  </si>
  <si>
    <t>9781410498748</t>
  </si>
  <si>
    <t>Dog Days</t>
  </si>
  <si>
    <t>9781410498687</t>
  </si>
  <si>
    <t>Double Down</t>
  </si>
  <si>
    <t>9781410498717</t>
  </si>
  <si>
    <t>Hard Luck</t>
  </si>
  <si>
    <t>9781410498694</t>
  </si>
  <si>
    <t>Old School</t>
  </si>
  <si>
    <t>9781432843724</t>
  </si>
  <si>
    <t>The Getaway</t>
  </si>
  <si>
    <t>9781410498755</t>
  </si>
  <si>
    <t>The Last Straw</t>
  </si>
  <si>
    <t>9781410498700</t>
  </si>
  <si>
    <t>The Long Haul</t>
  </si>
  <si>
    <t>9781432857639</t>
  </si>
  <si>
    <t>The Meltdown</t>
  </si>
  <si>
    <t>9781410498724</t>
  </si>
  <si>
    <t>The Third Wheel</t>
  </si>
  <si>
    <t>9781410498731</t>
  </si>
  <si>
    <t>The Ugly Truth</t>
  </si>
  <si>
    <t>9781432869496</t>
  </si>
  <si>
    <t>Wrecking Ball</t>
  </si>
  <si>
    <t>9781410478702</t>
  </si>
  <si>
    <t>Larson, M. A.</t>
  </si>
  <si>
    <t>Pennyroyal Academy</t>
  </si>
  <si>
    <t>9781410435316</t>
  </si>
  <si>
    <t>Scumble</t>
  </si>
  <si>
    <t>Companion to the Newberry Honor Winner Savvy</t>
  </si>
  <si>
    <t>9781410452726</t>
  </si>
  <si>
    <t>Lawrence, Caroline</t>
  </si>
  <si>
    <t>The Case of the Deadly Desperados</t>
  </si>
  <si>
    <t>Western Mysteries</t>
  </si>
  <si>
    <t>9781432875459</t>
  </si>
  <si>
    <t>Lin, Grace</t>
  </si>
  <si>
    <t>Starry River of the Sky</t>
  </si>
  <si>
    <t>Companion to Where the Mountain Meets the Moon</t>
  </si>
  <si>
    <t>9781432875442</t>
  </si>
  <si>
    <t>When the Sea Turned to Silver</t>
  </si>
  <si>
    <t>9781432875367</t>
  </si>
  <si>
    <t>Where the Mountain Meets the Moon</t>
  </si>
  <si>
    <t>9781432878009</t>
  </si>
  <si>
    <t>Marks, Janae</t>
  </si>
  <si>
    <t>From the Desk of Zoe Washington</t>
  </si>
  <si>
    <t>9781432875541</t>
  </si>
  <si>
    <t>Mbalia, Kwame</t>
  </si>
  <si>
    <t>Tristan Strong Punches a Hole in the Sky</t>
  </si>
  <si>
    <t>Tristan Strong</t>
  </si>
  <si>
    <t>9781410479181</t>
  </si>
  <si>
    <t>Meyer, Marissa</t>
  </si>
  <si>
    <t>Fairest</t>
  </si>
  <si>
    <t>The Lunar Chronicles</t>
  </si>
  <si>
    <t>9781432876890</t>
  </si>
  <si>
    <t>Dear Sweet Pea</t>
  </si>
  <si>
    <t>9781410457417</t>
  </si>
  <si>
    <t>Palacio, R. J.</t>
  </si>
  <si>
    <t>Wonder</t>
  </si>
  <si>
    <t>9781432875534</t>
  </si>
  <si>
    <t>Roanhorse, Rebecca</t>
  </si>
  <si>
    <t>Race to the Sun</t>
  </si>
  <si>
    <t>9781432876777</t>
  </si>
  <si>
    <t>Robinson, Sharon</t>
  </si>
  <si>
    <t>Child of the Dream</t>
  </si>
  <si>
    <t>9781432874209</t>
  </si>
  <si>
    <t>Sorosiak, Carlie</t>
  </si>
  <si>
    <t>I, Cosmo</t>
  </si>
  <si>
    <t>9781432874612</t>
  </si>
  <si>
    <t>Darkness of Dragons</t>
  </si>
  <si>
    <t>9781432874605</t>
  </si>
  <si>
    <t>9781432874285</t>
  </si>
  <si>
    <t>Escaping Peril</t>
  </si>
  <si>
    <t>9781432874278</t>
  </si>
  <si>
    <t>9781432874230</t>
  </si>
  <si>
    <t>Moon Rising</t>
  </si>
  <si>
    <t>9781432874247</t>
  </si>
  <si>
    <t>9781432874582</t>
  </si>
  <si>
    <t>Talons of Power</t>
  </si>
  <si>
    <t>9781432874599</t>
  </si>
  <si>
    <t>9781432874568</t>
  </si>
  <si>
    <t>The Brightest Night</t>
  </si>
  <si>
    <t>9781432874575</t>
  </si>
  <si>
    <t>9781432874544</t>
  </si>
  <si>
    <t>The Dark Secret</t>
  </si>
  <si>
    <t>9781432874551</t>
  </si>
  <si>
    <t>9781432874520</t>
  </si>
  <si>
    <t>The Hidden Kingdom</t>
  </si>
  <si>
    <t>9781432874636</t>
  </si>
  <si>
    <t>The Hive Queen</t>
  </si>
  <si>
    <t>9781432874629</t>
  </si>
  <si>
    <t>The Lost Continent</t>
  </si>
  <si>
    <t>9781432874513</t>
  </si>
  <si>
    <t>The Lost Heir</t>
  </si>
  <si>
    <t>9781432874506</t>
  </si>
  <si>
    <t>9781432874643</t>
  </si>
  <si>
    <t>The Poison Jungle</t>
  </si>
  <si>
    <t>9781432874261</t>
  </si>
  <si>
    <t>Winter Turning</t>
  </si>
  <si>
    <t>9781432874254</t>
  </si>
  <si>
    <t>9781432874674</t>
  </si>
  <si>
    <t>9781432874704</t>
  </si>
  <si>
    <t>9781432874650</t>
  </si>
  <si>
    <t>9781432874469</t>
  </si>
  <si>
    <t>Tucker, Laura</t>
  </si>
  <si>
    <t>All the Greys on Greene Street</t>
  </si>
  <si>
    <t>9780786286409</t>
  </si>
  <si>
    <t>Twain, Mark</t>
  </si>
  <si>
    <t>The Adventures of Tom Sawyer</t>
  </si>
  <si>
    <t>9781410415929</t>
  </si>
  <si>
    <t>9781432876944</t>
  </si>
  <si>
    <t>Ursu, Anne</t>
  </si>
  <si>
    <t>The Lost Girl</t>
  </si>
  <si>
    <t>9781432850531</t>
  </si>
  <si>
    <t>Clayton Byrd Goes Underground</t>
  </si>
  <si>
    <t>9781594130014</t>
  </si>
  <si>
    <t>Rowling, J. K.</t>
  </si>
  <si>
    <t>Harry Potter and the Chamber of Secrets</t>
  </si>
  <si>
    <t>Harry Potter Series</t>
  </si>
  <si>
    <t>8-17</t>
  </si>
  <si>
    <t>9780786222735</t>
  </si>
  <si>
    <t>9781410424914</t>
  </si>
  <si>
    <t>Crane, Stephen</t>
  </si>
  <si>
    <t>The Red Badge of Courage</t>
  </si>
  <si>
    <t>GF</t>
  </si>
  <si>
    <t>11-Up</t>
  </si>
  <si>
    <t>9781432865924</t>
  </si>
  <si>
    <t>Erdrich, Louise</t>
  </si>
  <si>
    <t>The Birchbark House</t>
  </si>
  <si>
    <t>Birchbark House</t>
  </si>
  <si>
    <t>NF HIS</t>
  </si>
  <si>
    <t>9-Up</t>
  </si>
  <si>
    <t>9781432865917</t>
  </si>
  <si>
    <t>9781432864071</t>
  </si>
  <si>
    <t>Paterson, Katherine</t>
  </si>
  <si>
    <t>Lyddie</t>
  </si>
  <si>
    <t>9781432859749</t>
  </si>
  <si>
    <t>9781410499257</t>
  </si>
  <si>
    <t>Lewis, C. S.</t>
  </si>
  <si>
    <t>The Lion, the Witch and the Wardrobe</t>
  </si>
  <si>
    <t>Chronicles of Narnia</t>
  </si>
  <si>
    <t>8-Up</t>
  </si>
  <si>
    <t>9781594130038</t>
  </si>
  <si>
    <t>Harry Potter and the Goblet of Fire</t>
  </si>
  <si>
    <t>9780786229277</t>
  </si>
  <si>
    <t>9781594130021</t>
  </si>
  <si>
    <t>Harry Potter and the Prisoner of Azkaban</t>
  </si>
  <si>
    <t>9780786222742</t>
  </si>
  <si>
    <t>9781594130007</t>
  </si>
  <si>
    <t>Harry Potter and the Sorcerer's Stone</t>
  </si>
  <si>
    <t>9780786222728</t>
  </si>
  <si>
    <t>9781410496201</t>
  </si>
  <si>
    <t>Rowling, J. K. with John Tiffany and Jack Thorne</t>
  </si>
  <si>
    <t>Harry Potter and the Cursed Child: Parts One and Two</t>
  </si>
  <si>
    <t>9781432878351</t>
  </si>
  <si>
    <t>Beasley, Cassie</t>
  </si>
  <si>
    <t>Circus Mirandus</t>
  </si>
  <si>
    <t>9781432878344</t>
  </si>
  <si>
    <t>9781432865887</t>
  </si>
  <si>
    <t>The War I Finally Won</t>
  </si>
  <si>
    <t>9781432865870</t>
  </si>
  <si>
    <t>9781432861445</t>
  </si>
  <si>
    <t>The Journey of Little Charlie</t>
  </si>
  <si>
    <t>9781432864064</t>
  </si>
  <si>
    <t>Because of Winn-Dixie</t>
  </si>
  <si>
    <t>9781432860387</t>
  </si>
  <si>
    <t>9781432877514</t>
  </si>
  <si>
    <t>Allies</t>
  </si>
  <si>
    <t>9781432877477</t>
  </si>
  <si>
    <t>Grenade</t>
  </si>
  <si>
    <t>9781432874902</t>
  </si>
  <si>
    <t>Johnson, Varian</t>
  </si>
  <si>
    <t>The Great Greene Heist</t>
  </si>
  <si>
    <t>9781432874919</t>
  </si>
  <si>
    <t>9781432876098</t>
  </si>
  <si>
    <t>Martin, Ann M.</t>
  </si>
  <si>
    <t>Rain Reign</t>
  </si>
  <si>
    <t>9781432876081</t>
  </si>
  <si>
    <t>9781432873684</t>
  </si>
  <si>
    <t>Strange Birds</t>
  </si>
  <si>
    <t>9781432877965</t>
  </si>
  <si>
    <t>Goodman, Deborah Lerme</t>
  </si>
  <si>
    <t>The Magic of the Unicorn</t>
  </si>
  <si>
    <t>Choose Your Own Adventure</t>
  </si>
  <si>
    <t>9781432877972</t>
  </si>
  <si>
    <t>9781432877989</t>
  </si>
  <si>
    <t>Montgomery, R. A.</t>
  </si>
  <si>
    <t>Journey Under the Sea</t>
  </si>
  <si>
    <t>9781432877996</t>
  </si>
  <si>
    <t>9781432877941</t>
  </si>
  <si>
    <t>The Abominable Snowman</t>
  </si>
  <si>
    <t>9781432877958</t>
  </si>
  <si>
    <t>9781432876982</t>
  </si>
  <si>
    <t>Dowell, Frances O'Roark</t>
  </si>
  <si>
    <t>The Class</t>
  </si>
  <si>
    <t>9781432874872</t>
  </si>
  <si>
    <t>Russell, Rachel Renée</t>
  </si>
  <si>
    <t>Tales from a Not-So-Best Friend Forever</t>
  </si>
  <si>
    <t>Dork Diaries</t>
  </si>
  <si>
    <t>9781432874827</t>
  </si>
  <si>
    <t>Tales from a Not-So-Dorky Drama Queen</t>
  </si>
  <si>
    <t>9781432874742</t>
  </si>
  <si>
    <t>Tales from a Not-So-Fabulous Life</t>
  </si>
  <si>
    <t>9781432874841</t>
  </si>
  <si>
    <t>Tales from a Not-So-Friendly Frenemy</t>
  </si>
  <si>
    <t>9781432874803</t>
  </si>
  <si>
    <t>Tales from a Not-So-Glam TV Star</t>
  </si>
  <si>
    <t>9781432874773</t>
  </si>
  <si>
    <t>Tales from a Not-So-Graceful Ice Princess</t>
  </si>
  <si>
    <t>9781432874810</t>
  </si>
  <si>
    <t>Tales from a Not-So-Happily Ever After</t>
  </si>
  <si>
    <t>9781432874865</t>
  </si>
  <si>
    <t>Tales from a Not-So-Happy Birthday</t>
  </si>
  <si>
    <t>9781432874797</t>
  </si>
  <si>
    <t>Tales from a Not-So-Happy Heartbreaker</t>
  </si>
  <si>
    <t>9781432874834</t>
  </si>
  <si>
    <t>Tales from a Not-So-Perfect Pet Sitter</t>
  </si>
  <si>
    <t>9781432874759</t>
  </si>
  <si>
    <t>Tales from a Not-So-Popular Party Girl</t>
  </si>
  <si>
    <t>9781432874858</t>
  </si>
  <si>
    <t>Tales from a Not-So-Secret Crush Catastrophe</t>
  </si>
  <si>
    <t>9781432874780</t>
  </si>
  <si>
    <t>Tales from a Not-So-Smart Miss Know-It-All</t>
  </si>
  <si>
    <t>9781432874766</t>
  </si>
  <si>
    <t>Tales from a Not-So-Talented Pop Star</t>
  </si>
  <si>
    <t>9781432850333</t>
  </si>
  <si>
    <t>L'Engle, Madeleine</t>
  </si>
  <si>
    <t>A Wrinkle in Time</t>
  </si>
  <si>
    <t>9781410499202</t>
  </si>
  <si>
    <t>9781432850371</t>
  </si>
  <si>
    <t>Forge</t>
  </si>
  <si>
    <t>Seeds of America</t>
  </si>
  <si>
    <t>11-14</t>
  </si>
  <si>
    <t>9781410499189</t>
  </si>
  <si>
    <t>9781410434098</t>
  </si>
  <si>
    <t>Kipling, Rudyard</t>
  </si>
  <si>
    <t>Captains Courageous</t>
  </si>
  <si>
    <t>9781410418524</t>
  </si>
  <si>
    <t>Swift, Jonathan</t>
  </si>
  <si>
    <t>Gulliver's Travels</t>
  </si>
  <si>
    <t>7-Up</t>
  </si>
  <si>
    <t>9781432849801</t>
  </si>
  <si>
    <t>The Crossover</t>
  </si>
  <si>
    <t>9781410414410</t>
  </si>
  <si>
    <t>Gaiman, Neil</t>
  </si>
  <si>
    <t>The Graveyard Book</t>
  </si>
  <si>
    <t>9781432841867</t>
  </si>
  <si>
    <t>Sachar, Louis</t>
  </si>
  <si>
    <t>Holes</t>
  </si>
  <si>
    <t>9781432875909</t>
  </si>
  <si>
    <t>Okay for Now</t>
  </si>
  <si>
    <t>9781432875893</t>
  </si>
  <si>
    <t>9781432864026</t>
  </si>
  <si>
    <t>Speare, Elizabeth George</t>
  </si>
  <si>
    <t>The Sign of the Beaver</t>
  </si>
  <si>
    <t>9781432860561</t>
  </si>
  <si>
    <t>9781432866099</t>
  </si>
  <si>
    <t>O'Brien, Keith</t>
  </si>
  <si>
    <t>Fly Girls Young Readers' Edition</t>
  </si>
  <si>
    <t>9781594131127</t>
  </si>
  <si>
    <t>Harry Potter and the Order of the Phoenix</t>
  </si>
  <si>
    <t>9780786257782</t>
  </si>
  <si>
    <t>9781432875503</t>
  </si>
  <si>
    <t>Scat</t>
  </si>
  <si>
    <t>10-13</t>
  </si>
  <si>
    <t>9781432865504</t>
  </si>
  <si>
    <t>Kluger, Jeffrey with Ruby Shamir</t>
  </si>
  <si>
    <t>To the Moon!</t>
  </si>
  <si>
    <t>9781432863111</t>
  </si>
  <si>
    <t>9781432837907</t>
  </si>
  <si>
    <t>Ludwig, Benjamin</t>
  </si>
  <si>
    <t>Ginny Moon</t>
  </si>
  <si>
    <t>9781410498205</t>
  </si>
  <si>
    <t>9781594132216</t>
  </si>
  <si>
    <t>Harry Potter and The Half-Blood Prince</t>
  </si>
  <si>
    <t>9780786277452</t>
  </si>
  <si>
    <t>Harry Potter and the Half-Blood Prince</t>
  </si>
  <si>
    <t>9781432875695</t>
  </si>
  <si>
    <t>Federle, Tim</t>
  </si>
  <si>
    <t>Better Nate than Ever</t>
  </si>
  <si>
    <t>Nate Series</t>
  </si>
  <si>
    <t>9-14</t>
  </si>
  <si>
    <t>9781432875688</t>
  </si>
  <si>
    <t>9781432875732</t>
  </si>
  <si>
    <t>Nate Expectations</t>
  </si>
  <si>
    <t>9781432875725</t>
  </si>
  <si>
    <t>9781432877842</t>
  </si>
  <si>
    <t>Gold Rush Girl</t>
  </si>
  <si>
    <t>9781432853617</t>
  </si>
  <si>
    <t>The Button War</t>
  </si>
  <si>
    <t>9781432850357</t>
  </si>
  <si>
    <t>Ashes</t>
  </si>
  <si>
    <t>9781410496072</t>
  </si>
  <si>
    <t>9781432850364</t>
  </si>
  <si>
    <t>Chains</t>
  </si>
  <si>
    <t>9781410499172</t>
  </si>
  <si>
    <t>9781432875602</t>
  </si>
  <si>
    <t>The Arctic Incident</t>
  </si>
  <si>
    <t>9781432875657</t>
  </si>
  <si>
    <t>The Atlantis Complex</t>
  </si>
  <si>
    <t>9781432875619</t>
  </si>
  <si>
    <t>The Eternity Code</t>
  </si>
  <si>
    <t>9781432875671</t>
  </si>
  <si>
    <t>The Fowl Twins</t>
  </si>
  <si>
    <t>9781432875664</t>
  </si>
  <si>
    <t>The Last Guardian</t>
  </si>
  <si>
    <t>9781432875633</t>
  </si>
  <si>
    <t>The Lost Colony</t>
  </si>
  <si>
    <t>9781432875626</t>
  </si>
  <si>
    <t>The Opal Deception</t>
  </si>
  <si>
    <t>9781432875640</t>
  </si>
  <si>
    <t>The Time Paradox</t>
  </si>
  <si>
    <t>9781432875701</t>
  </si>
  <si>
    <t>Five, Six, Seven, Nate!</t>
  </si>
  <si>
    <t>9781432875718</t>
  </si>
  <si>
    <t>9780786271788</t>
  </si>
  <si>
    <t>Forbes, Esther</t>
  </si>
  <si>
    <t>Johnny Tremain</t>
  </si>
  <si>
    <t>9781432859923</t>
  </si>
  <si>
    <t>Flush</t>
  </si>
  <si>
    <t>9780786272549</t>
  </si>
  <si>
    <t>O'Dell, Scott</t>
  </si>
  <si>
    <t>Island of the Blue Dolphins</t>
  </si>
  <si>
    <t>9781432849306</t>
  </si>
  <si>
    <t>My Brigadista Year</t>
  </si>
  <si>
    <t>9781432876784</t>
  </si>
  <si>
    <t>Look Both Ways</t>
  </si>
  <si>
    <t>9781410410184</t>
  </si>
  <si>
    <t>The Battle of the Labyrinth</t>
  </si>
  <si>
    <t>Percy Jackson &amp; The Olympians</t>
  </si>
  <si>
    <t>9781410472861</t>
  </si>
  <si>
    <t>The Blood of Olympus</t>
  </si>
  <si>
    <t>The Heroes of Olympus</t>
  </si>
  <si>
    <t>9781432851040</t>
  </si>
  <si>
    <t>The Burning Maze</t>
  </si>
  <si>
    <t>9781410495884</t>
  </si>
  <si>
    <t>The Dark Prophecy</t>
  </si>
  <si>
    <t>9781410492883</t>
  </si>
  <si>
    <t>The Hammer of Thor</t>
  </si>
  <si>
    <t>Magnus Chase and the Gods of Asgard</t>
  </si>
  <si>
    <t>9781410462039</t>
  </si>
  <si>
    <t>The House of Hades</t>
  </si>
  <si>
    <t>9781410416780</t>
  </si>
  <si>
    <t>The Last Olympian</t>
  </si>
  <si>
    <t>9780786282258</t>
  </si>
  <si>
    <t>The Lightning Thief</t>
  </si>
  <si>
    <t>9781410433596</t>
  </si>
  <si>
    <t>The Lost Hero</t>
  </si>
  <si>
    <t>9781410452054</t>
  </si>
  <si>
    <t>The Mark of Athena</t>
  </si>
  <si>
    <t>9781432850296</t>
  </si>
  <si>
    <t>The Red Pyramid</t>
  </si>
  <si>
    <t>The Kane Chronicles</t>
  </si>
  <si>
    <t>9781410425362</t>
  </si>
  <si>
    <t>9781410467744</t>
  </si>
  <si>
    <t>The Sea of Monsters</t>
  </si>
  <si>
    <t>Percy Jackson &amp; the Olympians</t>
  </si>
  <si>
    <t>9781410447890</t>
  </si>
  <si>
    <t>The Serpent's Shadow</t>
  </si>
  <si>
    <t>9781432841898</t>
  </si>
  <si>
    <t>The Ship of the Dead</t>
  </si>
  <si>
    <t>9781410441225</t>
  </si>
  <si>
    <t>The Son of Neptune</t>
  </si>
  <si>
    <t>9781410483164</t>
  </si>
  <si>
    <t>The Sword of Summer</t>
  </si>
  <si>
    <t>9781432844059</t>
  </si>
  <si>
    <t>The Throne of Fire</t>
  </si>
  <si>
    <t>9780786297016</t>
  </si>
  <si>
    <t>The Titan's Curse</t>
  </si>
  <si>
    <t>9781432869458</t>
  </si>
  <si>
    <t>The Tyrant's Tomb</t>
  </si>
  <si>
    <t>9781432873653</t>
  </si>
  <si>
    <t>Shepherd, Gail</t>
  </si>
  <si>
    <t>The True History of Lyndie B. Hawkins</t>
  </si>
  <si>
    <t>9781594133558</t>
  </si>
  <si>
    <t>Harry Potter and the Deathly Hallows</t>
  </si>
  <si>
    <t>9780786296651</t>
  </si>
  <si>
    <t>9781597229791</t>
  </si>
  <si>
    <t>Melville, Herman</t>
  </si>
  <si>
    <t>Moby-Dick or, The Whale</t>
  </si>
  <si>
    <t>11-16</t>
  </si>
  <si>
    <t>9781410407856</t>
  </si>
  <si>
    <t>Steinbeck, John</t>
  </si>
  <si>
    <t>The Grapes of Wrath</t>
  </si>
  <si>
    <t>10-17</t>
  </si>
  <si>
    <t>9781597229807</t>
  </si>
  <si>
    <t>Dickens, Charles</t>
  </si>
  <si>
    <t>Oliver Twist</t>
  </si>
  <si>
    <t>11-18</t>
  </si>
  <si>
    <t>9781432877705</t>
  </si>
  <si>
    <t>Sumner, Jamie</t>
  </si>
  <si>
    <t>Roll With It</t>
  </si>
  <si>
    <t>9781432877095</t>
  </si>
  <si>
    <t>Zoboi, Ibi</t>
  </si>
  <si>
    <t>My Life as an Ice Cream Sandwich</t>
  </si>
  <si>
    <t>10 and up</t>
  </si>
  <si>
    <t>9781432874452</t>
  </si>
  <si>
    <t>Dead Voices</t>
  </si>
  <si>
    <t>9781432850289</t>
  </si>
  <si>
    <t>Brown, Daniel James</t>
  </si>
  <si>
    <t>The Boys in the Boat (YRE)</t>
  </si>
  <si>
    <t>9781410499561</t>
  </si>
  <si>
    <t>9781432865719</t>
  </si>
  <si>
    <t>Bruchac, Joseph</t>
  </si>
  <si>
    <t>Talking Leaves</t>
  </si>
  <si>
    <t>UP</t>
  </si>
  <si>
    <t>9781432865726</t>
  </si>
  <si>
    <t>9781432877811</t>
  </si>
  <si>
    <t>Cartaya, Pablo</t>
  </si>
  <si>
    <t>Each Tiny Spark</t>
  </si>
  <si>
    <t>9781432850319</t>
  </si>
  <si>
    <t>The Watsons Go To Birmingham - 1963</t>
  </si>
  <si>
    <t>9781432838447</t>
  </si>
  <si>
    <t>9781432869472</t>
  </si>
  <si>
    <t>Beverly, Right Here</t>
  </si>
  <si>
    <t>9781432855895</t>
  </si>
  <si>
    <t>Louisiana's Way Home</t>
  </si>
  <si>
    <t>9781432853853</t>
  </si>
  <si>
    <t>Raymie Nightingale</t>
  </si>
  <si>
    <t>9781410422934</t>
  </si>
  <si>
    <t>Doyle, Sir Arthur Conan</t>
  </si>
  <si>
    <t>The Adventures of Sherlock Holmes</t>
  </si>
  <si>
    <t>Sherlock Holmes</t>
  </si>
  <si>
    <t>M</t>
  </si>
  <si>
    <t>9781432850302</t>
  </si>
  <si>
    <t>Flanagan, John A.</t>
  </si>
  <si>
    <t>The Tournament at Gorlan</t>
  </si>
  <si>
    <t>Ranger's Apprentice: The Early Years</t>
  </si>
  <si>
    <t>9781410494191</t>
  </si>
  <si>
    <t>9781432876593</t>
  </si>
  <si>
    <t>Gidwitz, Adam</t>
  </si>
  <si>
    <t>The Inquisitor's Tale</t>
  </si>
  <si>
    <t>9781432876609</t>
  </si>
  <si>
    <t>9781410477545</t>
  </si>
  <si>
    <t>Green, John</t>
  </si>
  <si>
    <t>Looking for Alaska</t>
  </si>
  <si>
    <t>9781432874711</t>
  </si>
  <si>
    <t>Hartnett, Sonya</t>
  </si>
  <si>
    <t>The Children of the King</t>
  </si>
  <si>
    <t>9781432875480</t>
  </si>
  <si>
    <t>Chomp</t>
  </si>
  <si>
    <t>9781432849160</t>
  </si>
  <si>
    <t>Moore, David Barclay</t>
  </si>
  <si>
    <t>The Stars Beneath Our Feet</t>
  </si>
  <si>
    <t>9781432874131</t>
  </si>
  <si>
    <t>Oppel, Kenneth</t>
  </si>
  <si>
    <t>The Nest</t>
  </si>
  <si>
    <t>9781432874124</t>
  </si>
  <si>
    <t>9781432865832</t>
  </si>
  <si>
    <t>Lu</t>
  </si>
  <si>
    <t>9781432865849</t>
  </si>
  <si>
    <t>9781432865801</t>
  </si>
  <si>
    <t>Patina</t>
  </si>
  <si>
    <t>9781432865795</t>
  </si>
  <si>
    <t>9781432865818</t>
  </si>
  <si>
    <t>Sunny</t>
  </si>
  <si>
    <t>9781432865825</t>
  </si>
  <si>
    <t>9781432873721</t>
  </si>
  <si>
    <t>Rhodes, Jewell Parker</t>
  </si>
  <si>
    <t>Ghost Boys</t>
  </si>
  <si>
    <t>9781432873738</t>
  </si>
  <si>
    <t>9781432863203</t>
  </si>
  <si>
    <t>Sandler, Martin W.</t>
  </si>
  <si>
    <t>Apollo 8</t>
  </si>
  <si>
    <t>9781410423900</t>
  </si>
  <si>
    <t>Sewell, Anna</t>
  </si>
  <si>
    <t>Black Beauty</t>
  </si>
  <si>
    <t>9781410438430</t>
  </si>
  <si>
    <t>Spellbound</t>
  </si>
  <si>
    <t>9781432850265</t>
  </si>
  <si>
    <t>Yousafzai, Malala with Patricia McCormick</t>
  </si>
  <si>
    <t>I Am Malala (YRE)</t>
  </si>
  <si>
    <t>JUV BIO</t>
  </si>
  <si>
    <t>9781410499165</t>
  </si>
  <si>
    <t>9781410417244</t>
  </si>
  <si>
    <t>Austen, Jane</t>
  </si>
  <si>
    <t>Sense and Sensibility</t>
  </si>
  <si>
    <t>9780786275397</t>
  </si>
  <si>
    <t>de Saint-Exupery, Antoine</t>
  </si>
  <si>
    <t>The Little Prince</t>
  </si>
  <si>
    <t>11-12</t>
  </si>
  <si>
    <t>9781432863920</t>
  </si>
  <si>
    <t>Yolen, Jane</t>
  </si>
  <si>
    <t>The Devil's Arithmetic</t>
  </si>
  <si>
    <t>9781432860592</t>
  </si>
  <si>
    <t>9781432874964</t>
  </si>
  <si>
    <t>Ogle, Rex</t>
  </si>
  <si>
    <t>Free Lunch</t>
  </si>
  <si>
    <t>9781410420800</t>
  </si>
  <si>
    <t>The Jungle Books</t>
  </si>
  <si>
    <t>9781410437495</t>
  </si>
  <si>
    <t>Alcott, Louisa May</t>
  </si>
  <si>
    <t>Little Women</t>
  </si>
  <si>
    <t>12-16</t>
  </si>
  <si>
    <t>9781597229814</t>
  </si>
  <si>
    <t>Hawthorne, Nathaniel</t>
  </si>
  <si>
    <t>The Scarlet Letter</t>
  </si>
  <si>
    <t>9781410417251</t>
  </si>
  <si>
    <t>Stevenson, Robert Louis</t>
  </si>
  <si>
    <t>Treasure Island</t>
  </si>
  <si>
    <t>9781432874995</t>
  </si>
  <si>
    <t>The Gilded Wolves</t>
  </si>
  <si>
    <t>9781432866549</t>
  </si>
  <si>
    <t>29 Dates</t>
  </si>
  <si>
    <t>9781432846848</t>
  </si>
  <si>
    <t>Someone to Love</t>
  </si>
  <si>
    <t>9781432849283</t>
  </si>
  <si>
    <t>Perkins, Mitali</t>
  </si>
  <si>
    <t>You Bring the Distant Near</t>
  </si>
  <si>
    <t>9781597229784</t>
  </si>
  <si>
    <t>Emma</t>
  </si>
  <si>
    <t>Adult</t>
  </si>
  <si>
    <t>9781410436603</t>
  </si>
  <si>
    <t>Flaubert, Gustave</t>
  </si>
  <si>
    <t>Madame Bovary</t>
  </si>
  <si>
    <t>9781432850418</t>
  </si>
  <si>
    <t>Babbit, Natalie</t>
  </si>
  <si>
    <t>Tuck Everlasting</t>
  </si>
  <si>
    <t>9781432838423</t>
  </si>
  <si>
    <t>Babbitt, Natalie</t>
  </si>
  <si>
    <t>9781432850395</t>
  </si>
  <si>
    <t>Paulsen, Gary</t>
  </si>
  <si>
    <t>Hatchet</t>
  </si>
  <si>
    <t>9781410499196</t>
  </si>
  <si>
    <t>9781432839680</t>
  </si>
  <si>
    <t>Orwell, George</t>
  </si>
  <si>
    <t>1984</t>
  </si>
  <si>
    <t>GF CLASS</t>
  </si>
  <si>
    <t>13-17</t>
  </si>
  <si>
    <t>9781432839611</t>
  </si>
  <si>
    <t>9781410485847</t>
  </si>
  <si>
    <t>Coates, Ta-Nehisi</t>
  </si>
  <si>
    <t>Between the World and Me</t>
  </si>
  <si>
    <t>BIO MEM</t>
  </si>
  <si>
    <t>11-17</t>
  </si>
  <si>
    <t>9781432865061</t>
  </si>
  <si>
    <t>Cisneros, Sandra</t>
  </si>
  <si>
    <t>The House on Mango Street</t>
  </si>
  <si>
    <t>12-17</t>
  </si>
  <si>
    <t>9781432865054</t>
  </si>
  <si>
    <t>9781410429919</t>
  </si>
  <si>
    <t>Fisher, Catherine</t>
  </si>
  <si>
    <t>Incarceron</t>
  </si>
  <si>
    <t>9781432863890</t>
  </si>
  <si>
    <t>Philbrick, Rodman</t>
  </si>
  <si>
    <t>Freak the Mighty</t>
  </si>
  <si>
    <t>9781432861940</t>
  </si>
  <si>
    <t>9781410472854</t>
  </si>
  <si>
    <t>Cast, P. C. and Kristin Cast</t>
  </si>
  <si>
    <t>Redeemed</t>
  </si>
  <si>
    <t>A House of Night</t>
  </si>
  <si>
    <t>JV GF</t>
  </si>
  <si>
    <t>9781432843250</t>
  </si>
  <si>
    <t>Cast, P.C.</t>
  </si>
  <si>
    <t>Moon Chosen</t>
  </si>
  <si>
    <t>Tales of a New World</t>
  </si>
  <si>
    <t>9781410427236</t>
  </si>
  <si>
    <t>Cather, Willa</t>
  </si>
  <si>
    <t>O Pioneers!</t>
  </si>
  <si>
    <t>9781410499493</t>
  </si>
  <si>
    <t>Norse Mythology</t>
  </si>
  <si>
    <t>GF F</t>
  </si>
  <si>
    <t>9781410471529</t>
  </si>
  <si>
    <t>Green, Sally</t>
  </si>
  <si>
    <t>Half Bad</t>
  </si>
  <si>
    <t>The Half Bad Trilogy</t>
  </si>
  <si>
    <t>9781432875855</t>
  </si>
  <si>
    <t>Cinder</t>
  </si>
  <si>
    <t>9781432875862</t>
  </si>
  <si>
    <t>9781432875886</t>
  </si>
  <si>
    <t>Cress</t>
  </si>
  <si>
    <t>9781432875879</t>
  </si>
  <si>
    <t>9781410494375</t>
  </si>
  <si>
    <t>Heartless</t>
  </si>
  <si>
    <t>9781432873561</t>
  </si>
  <si>
    <t>Supernova</t>
  </si>
  <si>
    <t>The Renegades Trilogy</t>
  </si>
  <si>
    <t>9781432857479</t>
  </si>
  <si>
    <t>Rioux, Anne Boyd</t>
  </si>
  <si>
    <t>Meg, Jo, Beth, Amy</t>
  </si>
  <si>
    <t>9781410492876</t>
  </si>
  <si>
    <t>Salt to the Sea</t>
  </si>
  <si>
    <t>9781432843700</t>
  </si>
  <si>
    <t>Wein, Elizabeth</t>
  </si>
  <si>
    <t>The Pearl Thief</t>
  </si>
  <si>
    <t>9781432866990</t>
  </si>
  <si>
    <t>Khorram, Adib</t>
  </si>
  <si>
    <t>Darius the Great Is Not Okay</t>
  </si>
  <si>
    <t>9781432849290</t>
  </si>
  <si>
    <t>Iturbe, Antonio</t>
  </si>
  <si>
    <t>The Librarian of Auschwitz</t>
  </si>
  <si>
    <t>9781432855352</t>
  </si>
  <si>
    <t>Miller, Madeline</t>
  </si>
  <si>
    <t>Circe</t>
  </si>
  <si>
    <t>9781410484161</t>
  </si>
  <si>
    <t>Rowell, Rainbow</t>
  </si>
  <si>
    <t>Carry On</t>
  </si>
  <si>
    <t>9781410462022</t>
  </si>
  <si>
    <t>Champion</t>
  </si>
  <si>
    <t>A Legend Novel</t>
  </si>
  <si>
    <t>14-21</t>
  </si>
  <si>
    <t>9781432871383</t>
  </si>
  <si>
    <t>Rebel</t>
  </si>
  <si>
    <t>9780786271535</t>
  </si>
  <si>
    <t>The Giver</t>
  </si>
  <si>
    <t>The Giver Quartet</t>
  </si>
  <si>
    <t>9781432874537</t>
  </si>
  <si>
    <t>9781410484659</t>
  </si>
  <si>
    <t>The Rose Society</t>
  </si>
  <si>
    <t>Young Elites</t>
  </si>
  <si>
    <t>9781410456236</t>
  </si>
  <si>
    <t>Scarlet</t>
  </si>
  <si>
    <t>9781432849276</t>
  </si>
  <si>
    <t>Sáenz, Benjamin Alire</t>
  </si>
  <si>
    <t>Aristotle and Dante Discover the Secrets of the Universe</t>
  </si>
  <si>
    <t>12 -Up</t>
  </si>
  <si>
    <t>9781432874476</t>
  </si>
  <si>
    <t>Ahmadi, Arvin</t>
  </si>
  <si>
    <t>Girl Gone Viral</t>
  </si>
  <si>
    <t>9781432844431</t>
  </si>
  <si>
    <t>Alabed, Bana</t>
  </si>
  <si>
    <t>Dear World</t>
  </si>
  <si>
    <t>9781410453488</t>
  </si>
  <si>
    <t>Coben, Harlan</t>
  </si>
  <si>
    <t>Seconds Away</t>
  </si>
  <si>
    <t>A Mickey Bolitar Novel</t>
  </si>
  <si>
    <t>9781432840518</t>
  </si>
  <si>
    <t>Alex &amp; Eliza</t>
  </si>
  <si>
    <t>The Alex &amp; Eliza Trilogy</t>
  </si>
  <si>
    <t>9781432872236</t>
  </si>
  <si>
    <t>All for One</t>
  </si>
  <si>
    <t>12-up</t>
  </si>
  <si>
    <t>9781432856908</t>
  </si>
  <si>
    <t>Love &amp; War</t>
  </si>
  <si>
    <t>9781410457684</t>
  </si>
  <si>
    <t>Obsidian Mirror</t>
  </si>
  <si>
    <t>Chronoptika</t>
  </si>
  <si>
    <t>9781432873622</t>
  </si>
  <si>
    <t>Lee, Stacey</t>
  </si>
  <si>
    <t>The Downstairs Girl</t>
  </si>
  <si>
    <t>9781410446060</t>
  </si>
  <si>
    <t>Legend</t>
  </si>
  <si>
    <t>9781410455123</t>
  </si>
  <si>
    <t>Prodigy</t>
  </si>
  <si>
    <t>9781432876302</t>
  </si>
  <si>
    <t>The Kingdom of Back</t>
  </si>
  <si>
    <t>9781410494382</t>
  </si>
  <si>
    <t>The Midnight Star</t>
  </si>
  <si>
    <t>9781410475442</t>
  </si>
  <si>
    <t>The Young Elites</t>
  </si>
  <si>
    <t>9781432857653</t>
  </si>
  <si>
    <t>Wildcard</t>
  </si>
  <si>
    <t>Warcross Series</t>
  </si>
  <si>
    <t>9781410488176</t>
  </si>
  <si>
    <t>Mead, Richelle</t>
  </si>
  <si>
    <t>Soundless</t>
  </si>
  <si>
    <t>9781432875848</t>
  </si>
  <si>
    <t>Ness, Patrick</t>
  </si>
  <si>
    <t>A Monster Calls</t>
  </si>
  <si>
    <t>9781432875831</t>
  </si>
  <si>
    <t>9781432850326</t>
  </si>
  <si>
    <t>Rawls, Wilson</t>
  </si>
  <si>
    <t>Where the Red Fern Grows</t>
  </si>
  <si>
    <t>9781432838454</t>
  </si>
  <si>
    <t>9781432876326</t>
  </si>
  <si>
    <t>Reynolds, Ibram X. Kendi, Jason</t>
  </si>
  <si>
    <t>Stamped: Racism, Antiracism, and You</t>
  </si>
  <si>
    <t>9781432850456</t>
  </si>
  <si>
    <t>9781432874179</t>
  </si>
  <si>
    <t>Schlitz, Laura Amy</t>
  </si>
  <si>
    <t>The Hired Girl</t>
  </si>
  <si>
    <t>9781432874162</t>
  </si>
  <si>
    <t>9781432873608</t>
  </si>
  <si>
    <t>Between Shades of Gray</t>
  </si>
  <si>
    <t>9781432873615</t>
  </si>
  <si>
    <t>9781432876692</t>
  </si>
  <si>
    <t>Shusterman, Neal</t>
  </si>
  <si>
    <t>The Toll</t>
  </si>
  <si>
    <t>Arc of a Scythe</t>
  </si>
  <si>
    <t>9781432874933</t>
  </si>
  <si>
    <t>Sonnenblick, Jordan</t>
  </si>
  <si>
    <t>Drums, Girls, and Dangerous Pie</t>
  </si>
  <si>
    <t>9781432874926</t>
  </si>
  <si>
    <t>9781432850340</t>
  </si>
  <si>
    <t>9781410488756</t>
  </si>
  <si>
    <t>9781410468062</t>
  </si>
  <si>
    <t>Zusak, Markus</t>
  </si>
  <si>
    <t>The Book Thief</t>
  </si>
  <si>
    <t>9781410470010</t>
  </si>
  <si>
    <t>Hale, Shannon</t>
  </si>
  <si>
    <t>Dangerous</t>
  </si>
  <si>
    <t>9781432874056</t>
  </si>
  <si>
    <t>Morris, Brittney</t>
  </si>
  <si>
    <t>Slay</t>
  </si>
  <si>
    <t>9781410479990</t>
  </si>
  <si>
    <t>Paper Towns</t>
  </si>
  <si>
    <t>9781594138577</t>
  </si>
  <si>
    <t>9781432863968</t>
  </si>
  <si>
    <t>Crenshaw</t>
  </si>
  <si>
    <t>5-9</t>
  </si>
  <si>
    <t>9781432860745</t>
  </si>
  <si>
    <t>9781410421746</t>
  </si>
  <si>
    <t>Shelley, Mary</t>
  </si>
  <si>
    <t>Frankenstein</t>
  </si>
  <si>
    <t>9781410474322</t>
  </si>
  <si>
    <t>Henríquez, Cristina</t>
  </si>
  <si>
    <t>The Book of Unknown Americans</t>
  </si>
  <si>
    <t>9781432872380</t>
  </si>
  <si>
    <t>The Night Country</t>
  </si>
  <si>
    <t>9781432873769</t>
  </si>
  <si>
    <t>Finale</t>
  </si>
  <si>
    <t>A Caraval Novel</t>
  </si>
  <si>
    <t>9781432873752</t>
  </si>
  <si>
    <t>Legendary</t>
  </si>
  <si>
    <t>9781432873745</t>
  </si>
  <si>
    <t>9781432846800</t>
  </si>
  <si>
    <t>Renegades</t>
  </si>
  <si>
    <t>9781432872113</t>
  </si>
  <si>
    <t>Wayward Son</t>
  </si>
  <si>
    <t>Simon Snow Series</t>
  </si>
  <si>
    <t>9781432876135</t>
  </si>
  <si>
    <t>Summers, Courtney</t>
  </si>
  <si>
    <t>Sadie</t>
  </si>
  <si>
    <t>9781432869830</t>
  </si>
  <si>
    <t>Kingsbane</t>
  </si>
  <si>
    <t>9781432865351</t>
  </si>
  <si>
    <t>Dumplin'</t>
  </si>
  <si>
    <t>9781410429681</t>
  </si>
  <si>
    <t>Mansfield Park</t>
  </si>
  <si>
    <t>9781410465276</t>
  </si>
  <si>
    <t>Fangirl</t>
  </si>
  <si>
    <t>9781432871840</t>
  </si>
  <si>
    <t>With the Fire on High</t>
  </si>
  <si>
    <t>9781410486684</t>
  </si>
  <si>
    <t>Glass Sword</t>
  </si>
  <si>
    <t>9781410496089</t>
  </si>
  <si>
    <t>King's Cage</t>
  </si>
  <si>
    <t>9781432851835</t>
  </si>
  <si>
    <t>War Storm</t>
  </si>
  <si>
    <t>9781432863562</t>
  </si>
  <si>
    <t>Duyvis, Corinne</t>
  </si>
  <si>
    <t>On the Edge of Gone</t>
  </si>
  <si>
    <t>9781432875398</t>
  </si>
  <si>
    <t>edited by, Ellen Oh, Elsie Chapman</t>
  </si>
  <si>
    <t>A Thousand Beginnings and Endings</t>
  </si>
  <si>
    <t>9781432875404</t>
  </si>
  <si>
    <t>9781410485908</t>
  </si>
  <si>
    <t>Winter</t>
  </si>
  <si>
    <t>9781597229821</t>
  </si>
  <si>
    <t>Bronte, Emily</t>
  </si>
  <si>
    <t>Wuthering Heights</t>
  </si>
  <si>
    <t>9781594139826</t>
  </si>
  <si>
    <t>9781594139567</t>
  </si>
  <si>
    <t>Riggs, Ransom</t>
  </si>
  <si>
    <t>Miss Peregrine's Home for Peculiar Children</t>
  </si>
  <si>
    <t>9781410450234</t>
  </si>
  <si>
    <t>9781410434845</t>
  </si>
  <si>
    <t>Wilde, Oscar</t>
  </si>
  <si>
    <t>The Picture of Dorian Gray</t>
  </si>
  <si>
    <t>9781432874032</t>
  </si>
  <si>
    <t>Feed</t>
  </si>
  <si>
    <t>9781432874025</t>
  </si>
  <si>
    <t>9781432838485</t>
  </si>
  <si>
    <t>Atwood, Margaret</t>
  </si>
  <si>
    <t>The Handmaid's Tale</t>
  </si>
  <si>
    <t>9781432838478</t>
  </si>
  <si>
    <t>9781594139604</t>
  </si>
  <si>
    <t>Roth, Veronica</t>
  </si>
  <si>
    <t>Allegiant</t>
  </si>
  <si>
    <t>Divergent Trilogy</t>
  </si>
  <si>
    <t>9781432866815</t>
  </si>
  <si>
    <t>Children of Virtue and Vengeance</t>
  </si>
  <si>
    <t>9781410443656</t>
  </si>
  <si>
    <t>Shelter</t>
  </si>
  <si>
    <t>9781432840129</t>
  </si>
  <si>
    <t>Another Brooklyn</t>
  </si>
  <si>
    <t>9781410494603</t>
  </si>
  <si>
    <t>9781432876876</t>
  </si>
  <si>
    <t>Ruby, Laura</t>
  </si>
  <si>
    <t>Thirteen Doorways, Wolves Behind Them All</t>
  </si>
  <si>
    <t>9781432878955</t>
  </si>
  <si>
    <t>Albertalli, &amp; Aisha Saeed, Becky</t>
  </si>
  <si>
    <t>Yes No Maybe So</t>
  </si>
  <si>
    <t>14-up</t>
  </si>
  <si>
    <t>9781432861773</t>
  </si>
  <si>
    <t>Shout</t>
  </si>
  <si>
    <t>9781432874001</t>
  </si>
  <si>
    <t>Anderson,, M. T.</t>
  </si>
  <si>
    <t>The Astonishing Life of Octavian Nothing, Traitor to the Nation, Volume 1</t>
  </si>
  <si>
    <t>9781410482556</t>
  </si>
  <si>
    <t>Forman, Gayle</t>
  </si>
  <si>
    <t>I Was Here</t>
  </si>
  <si>
    <t>9781410475435</t>
  </si>
  <si>
    <t>If I Stay</t>
  </si>
  <si>
    <t>9781594138140</t>
  </si>
  <si>
    <t>9781410475626</t>
  </si>
  <si>
    <t>Where She Went</t>
  </si>
  <si>
    <t>9781594138553</t>
  </si>
  <si>
    <t>9781432875589</t>
  </si>
  <si>
    <t>King, A. S.</t>
  </si>
  <si>
    <t>Dig</t>
  </si>
  <si>
    <t>9781432875572</t>
  </si>
  <si>
    <t>9781432874223</t>
  </si>
  <si>
    <t>Yaqui Delgado Wants to Kick Your Ass</t>
  </si>
  <si>
    <t>9781432874216</t>
  </si>
  <si>
    <t>9781432860783</t>
  </si>
  <si>
    <t>Parker, Natalie C., edited by</t>
  </si>
  <si>
    <t>Three Sides of a Heart</t>
  </si>
  <si>
    <t>9781432874438</t>
  </si>
  <si>
    <t>Power, Rory</t>
  </si>
  <si>
    <t>Wilder Girls</t>
  </si>
  <si>
    <t>9781432874445</t>
  </si>
  <si>
    <t>Rivera, Gabby</t>
  </si>
  <si>
    <t>Juliet Takes a Breath</t>
  </si>
  <si>
    <t>9781410467843</t>
  </si>
  <si>
    <t>9781410496119</t>
  </si>
  <si>
    <t>Carve the Mark</t>
  </si>
  <si>
    <t>9781410467867</t>
  </si>
  <si>
    <t>Divergent</t>
  </si>
  <si>
    <t>9781594137457</t>
  </si>
  <si>
    <t>9781594138539</t>
  </si>
  <si>
    <t>Insurgent</t>
  </si>
  <si>
    <t>9781410467850</t>
  </si>
  <si>
    <t>9781432851972</t>
  </si>
  <si>
    <t>The Fates Divide</t>
  </si>
  <si>
    <t>9781432850432</t>
  </si>
  <si>
    <t>Eleanor &amp; Park</t>
  </si>
  <si>
    <t>9781410460820</t>
  </si>
  <si>
    <t>9781410458735</t>
  </si>
  <si>
    <t>Out of the Easy</t>
  </si>
  <si>
    <t>9781432874193</t>
  </si>
  <si>
    <t>Shabazz, Kekla Magoon, Ilyasah</t>
  </si>
  <si>
    <t>X</t>
  </si>
  <si>
    <t>9781432874186</t>
  </si>
  <si>
    <t>9781432874728</t>
  </si>
  <si>
    <t>Smith, Cynthia Leitich</t>
  </si>
  <si>
    <t>Hearts Unbroken</t>
  </si>
  <si>
    <t>9781432876296</t>
  </si>
  <si>
    <t>Jackpot</t>
  </si>
  <si>
    <t>9781410489258</t>
  </si>
  <si>
    <t>A Torch Against the Night</t>
  </si>
  <si>
    <t>9781432841690</t>
  </si>
  <si>
    <t>The Hate U Give</t>
  </si>
  <si>
    <t>9781432850388</t>
  </si>
  <si>
    <t>Code Name Verity</t>
  </si>
  <si>
    <t>9781410459688</t>
  </si>
  <si>
    <t>9781594139819</t>
  </si>
  <si>
    <t>Yancey, Rick</t>
  </si>
  <si>
    <t>The 5th Wave</t>
  </si>
  <si>
    <t>9781410460295</t>
  </si>
  <si>
    <t>9781432850449</t>
  </si>
  <si>
    <t>The Infinite Sea</t>
  </si>
  <si>
    <t>9781410473356</t>
  </si>
  <si>
    <t>9781410488763</t>
  </si>
  <si>
    <t>The Last Star</t>
  </si>
  <si>
    <t>9781432859381</t>
  </si>
  <si>
    <t>Archenemies</t>
  </si>
  <si>
    <t>9781594131974</t>
  </si>
  <si>
    <t>Edwards, Kim</t>
  </si>
  <si>
    <t>The Memory Keeper's Daughter</t>
  </si>
  <si>
    <t>18-Up</t>
  </si>
  <si>
    <t>9781410419248</t>
  </si>
  <si>
    <t>London, Jack</t>
  </si>
  <si>
    <t>The Call of the Wild and Selected Stories</t>
  </si>
  <si>
    <t>9781410435842</t>
  </si>
  <si>
    <t>Milton, John</t>
  </si>
  <si>
    <t>Paradise Lost and Paradise Regained</t>
  </si>
  <si>
    <t>9781432851316</t>
  </si>
  <si>
    <t>Teran, Andi</t>
  </si>
  <si>
    <t>Ana of California</t>
  </si>
  <si>
    <t>9780786274888</t>
  </si>
  <si>
    <t>The Adventures of Huckleberry Finn</t>
  </si>
  <si>
    <t>9781410413840</t>
  </si>
  <si>
    <t>9781432876937</t>
  </si>
  <si>
    <t>9781432875008</t>
  </si>
  <si>
    <t>9781432877507</t>
  </si>
  <si>
    <t>Lee, Jenny</t>
  </si>
  <si>
    <t>Anna K</t>
  </si>
  <si>
    <t>9781432874018</t>
  </si>
  <si>
    <t>9781410496171</t>
  </si>
  <si>
    <t>The Bear and the Nightingale</t>
  </si>
  <si>
    <t>The Winternight Trilogy</t>
  </si>
  <si>
    <t>9781432845308</t>
  </si>
  <si>
    <t>The Girl in the Tower</t>
  </si>
  <si>
    <t>9781432860905</t>
  </si>
  <si>
    <t>The Winter of the Witch</t>
  </si>
  <si>
    <t>9781432855925</t>
  </si>
  <si>
    <t>Brusatte, Steve</t>
  </si>
  <si>
    <t>The Rise and Fall of the Dinosaurs</t>
  </si>
  <si>
    <t>9781432851057</t>
  </si>
  <si>
    <t>Evison, Jonathan</t>
  </si>
  <si>
    <t>Lawn Boy</t>
  </si>
  <si>
    <t>9781410497826</t>
  </si>
  <si>
    <t>George, Alex</t>
  </si>
  <si>
    <t>Setting Free the Kites</t>
  </si>
  <si>
    <t>9781410424785</t>
  </si>
  <si>
    <t>Longfellow, Henry Wadsworth</t>
  </si>
  <si>
    <t>Selected Poems of Henry Wadsworth Longfellow</t>
  </si>
  <si>
    <t>9781432842376</t>
  </si>
  <si>
    <t>Messud, Claire</t>
  </si>
  <si>
    <t>The Burning Girl</t>
  </si>
  <si>
    <t>9781410430441</t>
  </si>
  <si>
    <t>Millay, Edna St. Vincent</t>
  </si>
  <si>
    <t>Renascence, Second April, and A Few Figs from Thistles</t>
  </si>
  <si>
    <t>NF PRTY</t>
  </si>
  <si>
    <t>9781432859978</t>
  </si>
  <si>
    <t>Monson, Marianne</t>
  </si>
  <si>
    <t>Women of the Blue and Gray</t>
  </si>
  <si>
    <t>9781410421760</t>
  </si>
  <si>
    <t>Poe, Edgar Allan</t>
  </si>
  <si>
    <t>Selected Stories and Poems by Edgar Allan Poe</t>
  </si>
  <si>
    <t>9781594130236</t>
  </si>
  <si>
    <t>Sebold, Alice</t>
  </si>
  <si>
    <t>The Lovely Bones</t>
  </si>
  <si>
    <t>9781432849078</t>
  </si>
  <si>
    <t>Shapiro, Laurie Gwen</t>
  </si>
  <si>
    <t>The Stowaway</t>
  </si>
  <si>
    <t>9781410496867</t>
  </si>
  <si>
    <t>Stambach, Scott</t>
  </si>
  <si>
    <t>The Invisible Life of Ivan Isaenko</t>
  </si>
  <si>
    <t>9781432856014</t>
  </si>
  <si>
    <t>Ward, Jesmyn</t>
  </si>
  <si>
    <t>Where the Line Bleeds</t>
  </si>
  <si>
    <t>9781432858421</t>
  </si>
  <si>
    <t>Weir, Meghan MacLean</t>
  </si>
  <si>
    <t>The Book of Essie</t>
  </si>
  <si>
    <t>Price for Selected Titles</t>
  </si>
  <si>
    <t xml:space="preserve">Sorted by Collection, Author, Series &amp; Title </t>
  </si>
  <si>
    <t>Striving Reader Titles for Libraries First Members: 2019-20 Special Offer Created for Illinois School Libraries</t>
  </si>
  <si>
    <r>
      <t xml:space="preserve">Complete </t>
    </r>
    <r>
      <rPr>
        <b/>
        <sz val="14"/>
        <color theme="1"/>
        <rFont val="Calibri"/>
        <family val="2"/>
      </rPr>
      <t>Striving Reader Collection</t>
    </r>
    <r>
      <rPr>
        <sz val="14"/>
        <color theme="1"/>
        <rFont val="Calibri"/>
        <family val="2"/>
      </rPr>
      <t xml:space="preserve"> through May</t>
    </r>
    <r>
      <rPr>
        <b/>
        <sz val="14"/>
        <color theme="1"/>
        <rFont val="Calibri"/>
        <family val="2"/>
      </rPr>
      <t xml:space="preserve"> 2020</t>
    </r>
  </si>
  <si>
    <t>Author</t>
  </si>
  <si>
    <t>Elementary Collection</t>
  </si>
  <si>
    <t>For additional Information around Striving Readers, Contact: Sabine McAlpine - 800.223.1244 ext. 27533; sabine.mcalpine@cengage.com</t>
  </si>
  <si>
    <t>ENTER QTY</t>
  </si>
  <si>
    <t>Billing Amount</t>
  </si>
  <si>
    <r>
      <rPr>
        <b/>
        <sz val="24"/>
        <color theme="0"/>
        <rFont val="Calibri"/>
        <family val="2"/>
      </rPr>
      <t>Core Title list and Striving Reader Titles eligible for tiered discounting.</t>
    </r>
    <r>
      <rPr>
        <b/>
        <sz val="24"/>
        <color theme="3"/>
        <rFont val="Calibri"/>
        <family val="2"/>
      </rPr>
      <t xml:space="preserve">        Minimum purchase of $2,000 required to receive discount.                                 </t>
    </r>
  </si>
  <si>
    <t>Total Striving Reader</t>
  </si>
  <si>
    <t>Sub-total List Price</t>
  </si>
  <si>
    <t>Discounted Price*</t>
  </si>
  <si>
    <t>Total Addtl ebooks tab with 30% discount applied</t>
  </si>
  <si>
    <t>Essential Collections</t>
  </si>
  <si>
    <t>Essential Titles</t>
  </si>
  <si>
    <t>ISBN for billing</t>
  </si>
  <si>
    <t>Price for Billing</t>
  </si>
  <si>
    <t>Additional eBook Titles and Publishers for Libraries First Members: 2019-20 Special Offer Created for Illinois School Libraries- 30% Discount</t>
  </si>
  <si>
    <t>African American Literature For Students</t>
  </si>
  <si>
    <t>College Blue Book</t>
  </si>
  <si>
    <t>Education</t>
  </si>
  <si>
    <t>Gale Encyclopedia Alternative Medicine</t>
  </si>
  <si>
    <t>Gale Encyclopedia of Medicine</t>
  </si>
  <si>
    <t>Gale Encyclopedia of Public Health</t>
  </si>
  <si>
    <t>Gale Encyclopedia of Surgery And Medical Tests</t>
  </si>
  <si>
    <t>Information Plus Reference Series Fall 2015 8v</t>
  </si>
  <si>
    <t>Information Plus</t>
  </si>
  <si>
    <t>Information Plus Reference Series Fall 2016 6v</t>
  </si>
  <si>
    <t>Information Plus Reference Series Fall 2017 6v</t>
  </si>
  <si>
    <t>Information Plus Reference Series Fall 2018 7v</t>
  </si>
  <si>
    <t>Information Plus Reference Series Spring 2015 8v</t>
  </si>
  <si>
    <t>Information Plus Reference Series Spring 2016 8v</t>
  </si>
  <si>
    <t>Information Plus Reference Series Spring 2017 6v</t>
  </si>
  <si>
    <t>Information Plus Reference Series Spring 2018 6v</t>
  </si>
  <si>
    <t>Information Plus: Abortion 11/18</t>
  </si>
  <si>
    <t>Information Plus: Alcohol Tobacco &amp; Illicit Drugs 11/17</t>
  </si>
  <si>
    <t>Information Plus: Animal Rights 05/18</t>
  </si>
  <si>
    <t>Information Plus: Capital Punishment 11/18</t>
  </si>
  <si>
    <t>Information Plus: Crime. Prisons &amp; Jails 11/17</t>
  </si>
  <si>
    <t>Information Plus: Death &amp; Dying 05/18</t>
  </si>
  <si>
    <t>Information Plus: Education: Meeting America's Needs 11/18</t>
  </si>
  <si>
    <t>Information Plus: Environment 11/18</t>
  </si>
  <si>
    <t>Information Plus: Gambling in America 05/18</t>
  </si>
  <si>
    <t>Information Plus: Genetics &amp; Genetic Engineering 11/17</t>
  </si>
  <si>
    <t>Information Plus: Growing Old In America 11/18</t>
  </si>
  <si>
    <t>Information Plus: Growing Up in America &amp; Youth Violence 11/17</t>
  </si>
  <si>
    <t>Information Plus: Legal And Illegal Immigration 11/17</t>
  </si>
  <si>
    <t>Information Plus: Race and Ethnicity in America 05/18</t>
  </si>
  <si>
    <t>Information Plus: Social Welfare, Addressing Poverty, and Homelessness 05/18</t>
  </si>
  <si>
    <t>Information Plus: Sports In America: Recreation, Business Education and Controversy 11/18</t>
  </si>
  <si>
    <t>Information Plus: The American Economy 05/18</t>
  </si>
  <si>
    <t>Information Plus: Water: A Limited Resource 11/17</t>
  </si>
  <si>
    <t>Information Plus: Women's Changing Roles In American Society 11/18</t>
  </si>
  <si>
    <t>Scholarships Fellowships &amp; Loans</t>
  </si>
  <si>
    <t>Short Stories For Students Best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</si>
</sst>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;@"/>
  </numFmts>
  <fonts count="54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name val="Calibri"/>
    </font>
    <font>
      <b/>
      <sz val="20"/>
      <color theme="0"/>
      <name val="Calibri"/>
      <family val="2"/>
    </font>
    <font>
      <b/>
      <sz val="12"/>
      <name val="Calibri"/>
      <family val="2"/>
    </font>
    <font>
      <b/>
      <sz val="12"/>
      <color theme="3"/>
      <name val="Calibri"/>
      <family val="2"/>
    </font>
    <font>
      <sz val="12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</font>
    <font>
      <sz val="11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4"/>
      <name val="Calibri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11"/>
      <color rgb="FF000000"/>
      <name val="Calibri"/>
      <family val="2"/>
    </font>
    <font>
      <sz val="16"/>
      <name val="Calibri"/>
      <family val="2"/>
    </font>
    <font>
      <b/>
      <sz val="12"/>
      <color rgb="FFFF000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24"/>
      <color theme="3"/>
      <name val="Calibri"/>
      <family val="2"/>
    </font>
    <font>
      <b/>
      <sz val="22"/>
      <color theme="3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4"/>
      <color theme="3"/>
      <name val="Calibri"/>
      <family val="2"/>
    </font>
    <font>
      <b/>
      <i/>
      <sz val="20"/>
      <name val="Calibri"/>
      <family val="2"/>
    </font>
    <font>
      <b/>
      <sz val="20"/>
      <color rgb="FFFF0000"/>
      <name val="Calibri"/>
      <family val="2"/>
    </font>
    <font>
      <b/>
      <sz val="24"/>
      <color theme="0"/>
      <name val="Calibri"/>
      <family val="2"/>
    </font>
    <font>
      <sz val="14"/>
      <color theme="0"/>
      <name val="Calibri"/>
      <family val="2"/>
    </font>
    <font>
      <b/>
      <i/>
      <sz val="20"/>
      <color rgb="FFFF0000"/>
      <name val="Calibri"/>
      <family val="2"/>
    </font>
    <font>
      <sz val="12"/>
      <color theme="4" tint="-0.24997711111789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8"/>
      <name val="Calibri"/>
      <family val="2"/>
    </font>
    <font>
      <u/>
      <sz val="11"/>
      <color indexed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</cellStyleXfs>
  <cellXfs count="248">
    <xf numFmtId="0" fontId="0" fillId="0" borderId="0" xfId="0"/>
    <xf numFmtId="0" fontId="8" fillId="7" borderId="6" xfId="0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/>
    <xf numFmtId="44" fontId="1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0" fillId="3" borderId="0" xfId="0" applyFont="1" applyFill="1" applyAlignment="1">
      <alignment horizontal="right"/>
    </xf>
    <xf numFmtId="0" fontId="2" fillId="7" borderId="0" xfId="0" applyFont="1" applyFill="1" applyAlignment="1">
      <alignment horizontal="center" vertical="top" wrapText="1"/>
    </xf>
    <xf numFmtId="44" fontId="2" fillId="7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6" fillId="7" borderId="11" xfId="0" applyFont="1" applyFill="1" applyBorder="1" applyAlignment="1">
      <alignment horizontal="center" vertical="top" wrapText="1"/>
    </xf>
    <xf numFmtId="0" fontId="11" fillId="7" borderId="0" xfId="0" applyFont="1" applyFill="1" applyAlignment="1">
      <alignment horizontal="center" vertical="top" wrapText="1"/>
    </xf>
    <xf numFmtId="0" fontId="13" fillId="0" borderId="6" xfId="0" applyFont="1" applyBorder="1"/>
    <xf numFmtId="0" fontId="18" fillId="2" borderId="6" xfId="3" applyFont="1" applyFill="1" applyBorder="1" applyAlignment="1" applyProtection="1">
      <alignment horizontal="left" wrapText="1"/>
      <protection locked="0"/>
    </xf>
    <xf numFmtId="1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44" fontId="13" fillId="0" borderId="6" xfId="0" applyNumberFormat="1" applyFont="1" applyBorder="1" applyAlignment="1">
      <alignment horizontal="center"/>
    </xf>
    <xf numFmtId="44" fontId="13" fillId="0" borderId="6" xfId="0" applyNumberFormat="1" applyFont="1" applyBorder="1"/>
    <xf numFmtId="0" fontId="19" fillId="0" borderId="0" xfId="3" applyFont="1" applyAlignment="1">
      <alignment vertical="center"/>
    </xf>
    <xf numFmtId="0" fontId="20" fillId="2" borderId="6" xfId="3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15" fillId="0" borderId="0" xfId="8" applyFont="1"/>
    <xf numFmtId="0" fontId="22" fillId="7" borderId="10" xfId="8" applyFont="1" applyFill="1" applyBorder="1" applyAlignment="1">
      <alignment horizontal="centerContinuous"/>
    </xf>
    <xf numFmtId="0" fontId="22" fillId="7" borderId="0" xfId="8" applyFont="1" applyFill="1" applyAlignment="1">
      <alignment horizontal="centerContinuous"/>
    </xf>
    <xf numFmtId="0" fontId="23" fillId="0" borderId="0" xfId="8" applyFont="1"/>
    <xf numFmtId="0" fontId="24" fillId="7" borderId="10" xfId="8" applyFont="1" applyFill="1" applyBorder="1" applyAlignment="1">
      <alignment horizontal="centerContinuous"/>
    </xf>
    <xf numFmtId="0" fontId="25" fillId="7" borderId="0" xfId="8" applyFont="1" applyFill="1" applyAlignment="1">
      <alignment horizontal="centerContinuous"/>
    </xf>
    <xf numFmtId="0" fontId="22" fillId="7" borderId="0" xfId="8" applyFont="1" applyFill="1" applyBorder="1" applyAlignment="1">
      <alignment horizontal="centerContinuous"/>
    </xf>
    <xf numFmtId="0" fontId="26" fillId="7" borderId="0" xfId="8" applyFont="1" applyFill="1" applyAlignment="1">
      <alignment horizontal="centerContinuous"/>
    </xf>
    <xf numFmtId="0" fontId="27" fillId="7" borderId="13" xfId="8" applyFont="1" applyFill="1" applyBorder="1" applyAlignment="1">
      <alignment horizontal="centerContinuous"/>
    </xf>
    <xf numFmtId="0" fontId="22" fillId="7" borderId="13" xfId="8" applyFont="1" applyFill="1" applyBorder="1" applyAlignment="1">
      <alignment horizontal="centerContinuous"/>
    </xf>
    <xf numFmtId="0" fontId="22" fillId="7" borderId="14" xfId="8" applyFont="1" applyFill="1" applyBorder="1" applyAlignment="1">
      <alignment horizontal="centerContinuous"/>
    </xf>
    <xf numFmtId="0" fontId="15" fillId="12" borderId="3" xfId="7" applyFont="1" applyBorder="1" applyAlignment="1">
      <alignment vertical="center"/>
    </xf>
    <xf numFmtId="0" fontId="15" fillId="12" borderId="3" xfId="7" applyFont="1" applyBorder="1" applyAlignment="1">
      <alignment horizontal="center" vertical="center"/>
    </xf>
    <xf numFmtId="0" fontId="15" fillId="12" borderId="3" xfId="7" applyFont="1" applyBorder="1" applyAlignment="1">
      <alignment horizontal="center"/>
    </xf>
    <xf numFmtId="166" fontId="15" fillId="12" borderId="3" xfId="7" applyNumberFormat="1" applyFont="1" applyBorder="1" applyAlignment="1">
      <alignment horizontal="center" vertical="center"/>
    </xf>
    <xf numFmtId="44" fontId="15" fillId="12" borderId="3" xfId="1" applyFont="1" applyFill="1" applyBorder="1" applyAlignment="1">
      <alignment horizontal="right" vertical="center"/>
    </xf>
    <xf numFmtId="44" fontId="15" fillId="12" borderId="3" xfId="1" applyNumberFormat="1" applyFont="1" applyFill="1" applyBorder="1" applyAlignment="1">
      <alignment horizontal="center" vertical="center"/>
    </xf>
    <xf numFmtId="0" fontId="15" fillId="11" borderId="3" xfId="6" applyFont="1" applyBorder="1" applyAlignment="1">
      <alignment vertical="center"/>
    </xf>
    <xf numFmtId="0" fontId="15" fillId="11" borderId="3" xfId="6" applyFont="1" applyBorder="1" applyAlignment="1">
      <alignment horizontal="center" vertical="center"/>
    </xf>
    <xf numFmtId="0" fontId="15" fillId="11" borderId="3" xfId="6" applyFont="1" applyBorder="1" applyAlignment="1">
      <alignment horizontal="center"/>
    </xf>
    <xf numFmtId="166" fontId="15" fillId="11" borderId="3" xfId="6" applyNumberFormat="1" applyFont="1" applyBorder="1" applyAlignment="1">
      <alignment horizontal="center" vertical="center"/>
    </xf>
    <xf numFmtId="0" fontId="15" fillId="9" borderId="3" xfId="4" applyFont="1" applyBorder="1" applyAlignment="1">
      <alignment vertical="center"/>
    </xf>
    <xf numFmtId="0" fontId="15" fillId="9" borderId="3" xfId="4" applyFont="1" applyBorder="1" applyAlignment="1">
      <alignment horizontal="center" vertical="center"/>
    </xf>
    <xf numFmtId="0" fontId="15" fillId="9" borderId="3" xfId="4" applyFont="1" applyBorder="1" applyAlignment="1">
      <alignment horizontal="center"/>
    </xf>
    <xf numFmtId="166" fontId="15" fillId="9" borderId="3" xfId="4" applyNumberFormat="1" applyFont="1" applyBorder="1" applyAlignment="1">
      <alignment horizontal="center" vertical="center"/>
    </xf>
    <xf numFmtId="0" fontId="28" fillId="10" borderId="16" xfId="5" applyFont="1" applyBorder="1" applyAlignment="1">
      <alignment horizontal="center" vertical="center" wrapText="1"/>
    </xf>
    <xf numFmtId="0" fontId="15" fillId="12" borderId="17" xfId="7" applyFont="1" applyBorder="1" applyAlignment="1">
      <alignment vertical="center"/>
    </xf>
    <xf numFmtId="0" fontId="15" fillId="12" borderId="17" xfId="7" applyFont="1" applyBorder="1" applyAlignment="1">
      <alignment horizontal="center" vertical="center"/>
    </xf>
    <xf numFmtId="0" fontId="15" fillId="12" borderId="17" xfId="7" applyFont="1" applyBorder="1" applyAlignment="1">
      <alignment horizontal="center"/>
    </xf>
    <xf numFmtId="166" fontId="15" fillId="12" borderId="17" xfId="7" applyNumberFormat="1" applyFont="1" applyBorder="1" applyAlignment="1">
      <alignment horizontal="center" vertical="center"/>
    </xf>
    <xf numFmtId="44" fontId="15" fillId="12" borderId="17" xfId="1" applyFont="1" applyFill="1" applyBorder="1" applyAlignment="1">
      <alignment horizontal="right" vertical="center"/>
    </xf>
    <xf numFmtId="44" fontId="15" fillId="12" borderId="17" xfId="1" applyNumberFormat="1" applyFont="1" applyFill="1" applyBorder="1" applyAlignment="1">
      <alignment horizontal="center" vertical="center"/>
    </xf>
    <xf numFmtId="0" fontId="15" fillId="12" borderId="16" xfId="7" applyFont="1" applyBorder="1" applyAlignment="1">
      <alignment vertical="center"/>
    </xf>
    <xf numFmtId="0" fontId="15" fillId="12" borderId="16" xfId="7" applyFont="1" applyBorder="1" applyAlignment="1">
      <alignment horizontal="center" vertical="center"/>
    </xf>
    <xf numFmtId="0" fontId="15" fillId="12" borderId="16" xfId="7" applyFont="1" applyBorder="1" applyAlignment="1">
      <alignment horizontal="center"/>
    </xf>
    <xf numFmtId="166" fontId="15" fillId="12" borderId="16" xfId="7" applyNumberFormat="1" applyFont="1" applyBorder="1" applyAlignment="1">
      <alignment horizontal="center" vertical="center"/>
    </xf>
    <xf numFmtId="44" fontId="15" fillId="12" borderId="16" xfId="1" applyFont="1" applyFill="1" applyBorder="1" applyAlignment="1">
      <alignment horizontal="right" vertical="center"/>
    </xf>
    <xf numFmtId="44" fontId="15" fillId="12" borderId="16" xfId="1" applyNumberFormat="1" applyFont="1" applyFill="1" applyBorder="1" applyAlignment="1">
      <alignment horizontal="center" vertical="center"/>
    </xf>
    <xf numFmtId="0" fontId="15" fillId="11" borderId="17" xfId="6" applyFont="1" applyBorder="1" applyAlignment="1">
      <alignment vertical="center"/>
    </xf>
    <xf numFmtId="0" fontId="15" fillId="11" borderId="17" xfId="6" applyFont="1" applyBorder="1" applyAlignment="1">
      <alignment horizontal="center" vertical="center"/>
    </xf>
    <xf numFmtId="0" fontId="15" fillId="11" borderId="17" xfId="6" applyFont="1" applyBorder="1" applyAlignment="1">
      <alignment horizontal="center"/>
    </xf>
    <xf numFmtId="166" fontId="15" fillId="11" borderId="17" xfId="6" applyNumberFormat="1" applyFont="1" applyBorder="1" applyAlignment="1">
      <alignment horizontal="center" vertical="center"/>
    </xf>
    <xf numFmtId="0" fontId="15" fillId="11" borderId="16" xfId="6" applyFont="1" applyBorder="1" applyAlignment="1">
      <alignment vertical="center"/>
    </xf>
    <xf numFmtId="0" fontId="15" fillId="11" borderId="16" xfId="6" applyFont="1" applyBorder="1" applyAlignment="1">
      <alignment horizontal="center" vertical="center"/>
    </xf>
    <xf numFmtId="0" fontId="15" fillId="11" borderId="16" xfId="6" applyFont="1" applyBorder="1" applyAlignment="1">
      <alignment horizontal="center"/>
    </xf>
    <xf numFmtId="166" fontId="15" fillId="11" borderId="16" xfId="6" applyNumberFormat="1" applyFont="1" applyBorder="1" applyAlignment="1">
      <alignment horizontal="center" vertical="center"/>
    </xf>
    <xf numFmtId="0" fontId="15" fillId="9" borderId="17" xfId="4" applyFont="1" applyBorder="1" applyAlignment="1">
      <alignment vertical="center"/>
    </xf>
    <xf numFmtId="0" fontId="15" fillId="9" borderId="17" xfId="4" applyFont="1" applyBorder="1" applyAlignment="1">
      <alignment horizontal="center" vertical="center"/>
    </xf>
    <xf numFmtId="0" fontId="15" fillId="9" borderId="17" xfId="4" applyFont="1" applyBorder="1" applyAlignment="1">
      <alignment horizontal="center"/>
    </xf>
    <xf numFmtId="166" fontId="15" fillId="9" borderId="17" xfId="4" applyNumberFormat="1" applyFont="1" applyBorder="1" applyAlignment="1">
      <alignment horizontal="center" vertical="center"/>
    </xf>
    <xf numFmtId="0" fontId="15" fillId="9" borderId="16" xfId="4" applyFont="1" applyBorder="1" applyAlignment="1">
      <alignment vertical="center"/>
    </xf>
    <xf numFmtId="0" fontId="15" fillId="9" borderId="16" xfId="4" applyFont="1" applyBorder="1" applyAlignment="1">
      <alignment horizontal="center" vertical="center"/>
    </xf>
    <xf numFmtId="0" fontId="15" fillId="9" borderId="16" xfId="4" applyFont="1" applyBorder="1" applyAlignment="1">
      <alignment horizontal="center"/>
    </xf>
    <xf numFmtId="166" fontId="15" fillId="9" borderId="16" xfId="4" applyNumberFormat="1" applyFont="1" applyBorder="1" applyAlignment="1">
      <alignment horizontal="center" vertical="center"/>
    </xf>
    <xf numFmtId="44" fontId="15" fillId="9" borderId="17" xfId="1" applyFont="1" applyFill="1" applyBorder="1" applyAlignment="1">
      <alignment horizontal="center" vertical="center"/>
    </xf>
    <xf numFmtId="44" fontId="15" fillId="9" borderId="3" xfId="1" applyFont="1" applyFill="1" applyBorder="1" applyAlignment="1">
      <alignment horizontal="center" vertical="center"/>
    </xf>
    <xf numFmtId="44" fontId="15" fillId="9" borderId="16" xfId="1" applyFont="1" applyFill="1" applyBorder="1" applyAlignment="1">
      <alignment horizontal="center" vertical="center"/>
    </xf>
    <xf numFmtId="44" fontId="15" fillId="11" borderId="17" xfId="1" applyFont="1" applyFill="1" applyBorder="1" applyAlignment="1">
      <alignment horizontal="center" vertical="center"/>
    </xf>
    <xf numFmtId="44" fontId="15" fillId="11" borderId="3" xfId="1" applyFont="1" applyFill="1" applyBorder="1" applyAlignment="1">
      <alignment horizontal="center" vertical="center"/>
    </xf>
    <xf numFmtId="44" fontId="15" fillId="11" borderId="16" xfId="1" applyFont="1" applyFill="1" applyBorder="1" applyAlignment="1">
      <alignment horizontal="center" vertical="center"/>
    </xf>
    <xf numFmtId="44" fontId="22" fillId="7" borderId="0" xfId="1" applyFont="1" applyFill="1" applyBorder="1" applyAlignment="1">
      <alignment horizontal="centerContinuous"/>
    </xf>
    <xf numFmtId="44" fontId="22" fillId="7" borderId="13" xfId="1" applyFont="1" applyFill="1" applyBorder="1" applyAlignment="1">
      <alignment horizontal="centerContinuous"/>
    </xf>
    <xf numFmtId="44" fontId="15" fillId="11" borderId="17" xfId="1" applyFont="1" applyFill="1" applyBorder="1" applyAlignment="1">
      <alignment horizontal="right" vertical="center"/>
    </xf>
    <xf numFmtId="44" fontId="15" fillId="11" borderId="3" xfId="1" applyFont="1" applyFill="1" applyBorder="1" applyAlignment="1">
      <alignment horizontal="right" vertical="center"/>
    </xf>
    <xf numFmtId="44" fontId="15" fillId="11" borderId="16" xfId="1" applyFont="1" applyFill="1" applyBorder="1" applyAlignment="1">
      <alignment horizontal="right" vertical="center"/>
    </xf>
    <xf numFmtId="44" fontId="15" fillId="9" borderId="17" xfId="1" applyFont="1" applyFill="1" applyBorder="1" applyAlignment="1">
      <alignment horizontal="right" vertical="center"/>
    </xf>
    <xf numFmtId="44" fontId="15" fillId="9" borderId="3" xfId="1" applyFont="1" applyFill="1" applyBorder="1" applyAlignment="1">
      <alignment horizontal="right" vertical="center"/>
    </xf>
    <xf numFmtId="44" fontId="15" fillId="9" borderId="16" xfId="1" applyFont="1" applyFill="1" applyBorder="1" applyAlignment="1">
      <alignment horizontal="right" vertical="center"/>
    </xf>
    <xf numFmtId="44" fontId="15" fillId="0" borderId="0" xfId="1" applyFont="1"/>
    <xf numFmtId="0" fontId="29" fillId="7" borderId="10" xfId="8" applyFont="1" applyFill="1" applyBorder="1" applyAlignment="1">
      <alignment horizontal="centerContinuous"/>
    </xf>
    <xf numFmtId="0" fontId="30" fillId="7" borderId="12" xfId="8" applyFont="1" applyFill="1" applyBorder="1" applyAlignment="1">
      <alignment horizontal="centerContinuous"/>
    </xf>
    <xf numFmtId="14" fontId="28" fillId="10" borderId="16" xfId="5" applyNumberFormat="1" applyFont="1" applyBorder="1" applyAlignment="1">
      <alignment horizontal="center" vertical="center" wrapText="1"/>
    </xf>
    <xf numFmtId="44" fontId="28" fillId="10" borderId="16" xfId="1" applyFont="1" applyFill="1" applyBorder="1" applyAlignment="1">
      <alignment horizontal="center" vertical="center" wrapText="1"/>
    </xf>
    <xf numFmtId="0" fontId="15" fillId="0" borderId="0" xfId="8" applyFont="1" applyAlignment="1">
      <alignment wrapText="1"/>
    </xf>
    <xf numFmtId="0" fontId="11" fillId="10" borderId="16" xfId="5" applyFont="1" applyBorder="1" applyAlignment="1">
      <alignment horizontal="center" vertical="center" wrapText="1"/>
    </xf>
    <xf numFmtId="0" fontId="21" fillId="7" borderId="10" xfId="8" applyFont="1" applyFill="1" applyBorder="1" applyAlignment="1">
      <alignment horizontal="centerContinuous"/>
    </xf>
    <xf numFmtId="0" fontId="21" fillId="7" borderId="0" xfId="8" applyFont="1" applyFill="1" applyBorder="1" applyAlignment="1">
      <alignment horizontal="centerContinuous"/>
    </xf>
    <xf numFmtId="0" fontId="28" fillId="8" borderId="1" xfId="8" applyFont="1" applyFill="1" applyBorder="1" applyAlignment="1">
      <alignment horizontal="left"/>
    </xf>
    <xf numFmtId="0" fontId="22" fillId="8" borderId="2" xfId="8" applyFont="1" applyFill="1" applyBorder="1" applyAlignment="1">
      <alignment horizontal="centerContinuous"/>
    </xf>
    <xf numFmtId="0" fontId="22" fillId="8" borderId="15" xfId="8" applyFont="1" applyFill="1" applyBorder="1" applyAlignment="1">
      <alignment horizontal="centerContinuous"/>
    </xf>
    <xf numFmtId="0" fontId="28" fillId="15" borderId="1" xfId="8" applyFont="1" applyFill="1" applyBorder="1" applyAlignment="1">
      <alignment horizontal="left"/>
    </xf>
    <xf numFmtId="0" fontId="22" fillId="15" borderId="2" xfId="8" applyFont="1" applyFill="1" applyBorder="1" applyAlignment="1">
      <alignment horizontal="centerContinuous"/>
    </xf>
    <xf numFmtId="0" fontId="22" fillId="15" borderId="15" xfId="8" applyFont="1" applyFill="1" applyBorder="1" applyAlignment="1">
      <alignment horizontal="centerContinuous"/>
    </xf>
    <xf numFmtId="0" fontId="28" fillId="14" borderId="1" xfId="8" applyFont="1" applyFill="1" applyBorder="1" applyAlignment="1">
      <alignment horizontal="left"/>
    </xf>
    <xf numFmtId="0" fontId="22" fillId="14" borderId="2" xfId="8" applyFont="1" applyFill="1" applyBorder="1" applyAlignment="1">
      <alignment horizontal="centerContinuous"/>
    </xf>
    <xf numFmtId="0" fontId="22" fillId="14" borderId="15" xfId="8" applyFont="1" applyFill="1" applyBorder="1" applyAlignment="1">
      <alignment horizontal="centerContinuous"/>
    </xf>
    <xf numFmtId="0" fontId="28" fillId="13" borderId="1" xfId="8" applyFont="1" applyFill="1" applyBorder="1" applyAlignment="1">
      <alignment horizontal="left"/>
    </xf>
    <xf numFmtId="0" fontId="22" fillId="13" borderId="2" xfId="8" applyFont="1" applyFill="1" applyBorder="1" applyAlignment="1">
      <alignment horizontal="centerContinuous"/>
    </xf>
    <xf numFmtId="0" fontId="22" fillId="13" borderId="15" xfId="8" applyFont="1" applyFill="1" applyBorder="1" applyAlignment="1">
      <alignment horizontal="centerContinuous"/>
    </xf>
    <xf numFmtId="0" fontId="31" fillId="7" borderId="0" xfId="0" applyFont="1" applyFill="1"/>
    <xf numFmtId="0" fontId="31" fillId="7" borderId="0" xfId="0" applyFont="1" applyFill="1" applyAlignment="1">
      <alignment horizontal="center" wrapText="1"/>
    </xf>
    <xf numFmtId="44" fontId="32" fillId="7" borderId="0" xfId="0" applyNumberFormat="1" applyFont="1" applyFill="1"/>
    <xf numFmtId="0" fontId="32" fillId="0" borderId="0" xfId="0" applyFont="1"/>
    <xf numFmtId="0" fontId="32" fillId="0" borderId="0" xfId="0" applyFont="1" applyAlignment="1">
      <alignment horizontal="left"/>
    </xf>
    <xf numFmtId="0" fontId="33" fillId="0" borderId="17" xfId="8" applyFont="1" applyBorder="1" applyAlignment="1">
      <alignment vertical="center"/>
    </xf>
    <xf numFmtId="0" fontId="33" fillId="0" borderId="17" xfId="8" applyFont="1" applyBorder="1" applyAlignment="1">
      <alignment horizontal="center" vertical="center"/>
    </xf>
    <xf numFmtId="0" fontId="15" fillId="0" borderId="17" xfId="8" applyFont="1" applyBorder="1" applyAlignment="1">
      <alignment horizontal="center"/>
    </xf>
    <xf numFmtId="166" fontId="33" fillId="0" borderId="17" xfId="8" applyNumberFormat="1" applyFont="1" applyBorder="1" applyAlignment="1">
      <alignment horizontal="center" vertical="center"/>
    </xf>
    <xf numFmtId="44" fontId="33" fillId="0" borderId="17" xfId="1" applyFont="1" applyBorder="1" applyAlignment="1">
      <alignment horizontal="right" vertical="center"/>
    </xf>
    <xf numFmtId="44" fontId="33" fillId="0" borderId="3" xfId="1" applyFont="1" applyBorder="1" applyAlignment="1">
      <alignment horizontal="center" vertical="center"/>
    </xf>
    <xf numFmtId="0" fontId="33" fillId="0" borderId="3" xfId="8" applyFont="1" applyBorder="1" applyAlignment="1">
      <alignment vertical="center"/>
    </xf>
    <xf numFmtId="0" fontId="33" fillId="0" borderId="3" xfId="8" applyFont="1" applyBorder="1" applyAlignment="1">
      <alignment horizontal="center" vertical="center"/>
    </xf>
    <xf numFmtId="0" fontId="15" fillId="0" borderId="3" xfId="8" applyFont="1" applyBorder="1" applyAlignment="1">
      <alignment horizontal="center"/>
    </xf>
    <xf numFmtId="166" fontId="33" fillId="0" borderId="3" xfId="8" applyNumberFormat="1" applyFont="1" applyBorder="1" applyAlignment="1">
      <alignment horizontal="center" vertical="center"/>
    </xf>
    <xf numFmtId="44" fontId="33" fillId="0" borderId="3" xfId="1" applyFont="1" applyBorder="1" applyAlignment="1">
      <alignment horizontal="right" vertical="center"/>
    </xf>
    <xf numFmtId="0" fontId="22" fillId="0" borderId="0" xfId="8" applyFont="1"/>
    <xf numFmtId="0" fontId="34" fillId="3" borderId="0" xfId="0" applyFont="1" applyFill="1"/>
    <xf numFmtId="0" fontId="34" fillId="3" borderId="0" xfId="0" applyFont="1" applyFill="1" applyAlignment="1">
      <alignment wrapText="1"/>
    </xf>
    <xf numFmtId="0" fontId="34" fillId="0" borderId="0" xfId="0" applyFont="1"/>
    <xf numFmtId="164" fontId="34" fillId="0" borderId="0" xfId="0" applyNumberFormat="1" applyFont="1"/>
    <xf numFmtId="0" fontId="35" fillId="7" borderId="6" xfId="0" applyFont="1" applyFill="1" applyBorder="1" applyAlignment="1">
      <alignment horizontal="center" vertical="center" wrapText="1"/>
    </xf>
    <xf numFmtId="164" fontId="31" fillId="7" borderId="6" xfId="1" applyNumberFormat="1" applyFont="1" applyFill="1" applyBorder="1" applyAlignment="1">
      <alignment horizontal="center" wrapText="1"/>
    </xf>
    <xf numFmtId="0" fontId="36" fillId="0" borderId="0" xfId="0" applyFont="1"/>
    <xf numFmtId="0" fontId="13" fillId="0" borderId="0" xfId="0" applyFont="1" applyAlignment="1"/>
    <xf numFmtId="2" fontId="9" fillId="0" borderId="0" xfId="0" applyNumberFormat="1" applyFont="1"/>
    <xf numFmtId="1" fontId="37" fillId="3" borderId="0" xfId="0" applyNumberFormat="1" applyFont="1" applyFill="1" applyAlignment="1">
      <alignment horizontal="left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165" fontId="13" fillId="3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wrapText="1"/>
    </xf>
    <xf numFmtId="1" fontId="38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center"/>
    </xf>
    <xf numFmtId="165" fontId="34" fillId="3" borderId="0" xfId="0" applyNumberFormat="1" applyFont="1" applyFill="1" applyAlignment="1">
      <alignment horizontal="center"/>
    </xf>
    <xf numFmtId="3" fontId="34" fillId="3" borderId="0" xfId="0" applyNumberFormat="1" applyFont="1" applyFill="1" applyAlignment="1">
      <alignment horizontal="center"/>
    </xf>
    <xf numFmtId="1" fontId="4" fillId="7" borderId="0" xfId="0" applyNumberFormat="1" applyFont="1" applyFill="1" applyAlignment="1">
      <alignment horizontal="left"/>
    </xf>
    <xf numFmtId="164" fontId="13" fillId="7" borderId="0" xfId="1" applyNumberFormat="1" applyFont="1" applyFill="1"/>
    <xf numFmtId="165" fontId="42" fillId="7" borderId="6" xfId="0" applyNumberFormat="1" applyFont="1" applyFill="1" applyBorder="1" applyAlignment="1">
      <alignment horizontal="center" wrapText="1"/>
    </xf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3" fillId="7" borderId="0" xfId="0" applyFont="1" applyFill="1" applyAlignment="1">
      <alignment wrapText="1"/>
    </xf>
    <xf numFmtId="165" fontId="44" fillId="7" borderId="0" xfId="0" applyNumberFormat="1" applyFont="1" applyFill="1" applyBorder="1" applyAlignment="1"/>
    <xf numFmtId="0" fontId="13" fillId="0" borderId="0" xfId="0" applyFont="1" applyAlignment="1">
      <alignment wrapText="1"/>
    </xf>
    <xf numFmtId="164" fontId="13" fillId="0" borderId="0" xfId="1" applyNumberFormat="1" applyFont="1"/>
    <xf numFmtId="0" fontId="43" fillId="7" borderId="0" xfId="0" applyFont="1" applyFill="1" applyBorder="1" applyAlignment="1">
      <alignment horizontal="center"/>
    </xf>
    <xf numFmtId="6" fontId="43" fillId="7" borderId="0" xfId="0" applyNumberFormat="1" applyFont="1" applyFill="1" applyBorder="1" applyAlignment="1">
      <alignment horizontal="center"/>
    </xf>
    <xf numFmtId="9" fontId="43" fillId="7" borderId="0" xfId="2" applyFont="1" applyFill="1" applyBorder="1" applyAlignment="1">
      <alignment horizontal="center"/>
    </xf>
    <xf numFmtId="164" fontId="38" fillId="7" borderId="0" xfId="0" applyNumberFormat="1" applyFont="1" applyFill="1" applyBorder="1" applyAlignment="1">
      <alignment horizontal="center"/>
    </xf>
    <xf numFmtId="0" fontId="17" fillId="3" borderId="0" xfId="0" applyFont="1" applyFill="1"/>
    <xf numFmtId="164" fontId="10" fillId="3" borderId="0" xfId="1" applyNumberFormat="1" applyFont="1" applyFill="1" applyBorder="1" applyAlignment="1">
      <alignment horizontal="center"/>
    </xf>
    <xf numFmtId="6" fontId="47" fillId="7" borderId="6" xfId="0" applyNumberFormat="1" applyFont="1" applyFill="1" applyBorder="1"/>
    <xf numFmtId="9" fontId="47" fillId="7" borderId="6" xfId="2" applyFont="1" applyFill="1" applyBorder="1" applyAlignment="1">
      <alignment horizontal="center"/>
    </xf>
    <xf numFmtId="6" fontId="47" fillId="7" borderId="6" xfId="0" applyNumberFormat="1" applyFont="1" applyFill="1" applyBorder="1" applyAlignment="1">
      <alignment horizontal="center"/>
    </xf>
    <xf numFmtId="165" fontId="44" fillId="16" borderId="0" xfId="0" applyNumberFormat="1" applyFont="1" applyFill="1" applyBorder="1" applyAlignment="1">
      <alignment horizontal="right"/>
    </xf>
    <xf numFmtId="164" fontId="45" fillId="16" borderId="0" xfId="0" applyNumberFormat="1" applyFont="1" applyFill="1" applyBorder="1" applyAlignment="1">
      <alignment horizontal="center"/>
    </xf>
    <xf numFmtId="165" fontId="48" fillId="16" borderId="0" xfId="0" applyNumberFormat="1" applyFont="1" applyFill="1" applyBorder="1" applyAlignment="1">
      <alignment horizontal="right"/>
    </xf>
    <xf numFmtId="164" fontId="13" fillId="6" borderId="15" xfId="1" applyNumberFormat="1" applyFont="1" applyFill="1" applyBorder="1"/>
    <xf numFmtId="44" fontId="15" fillId="0" borderId="0" xfId="8" applyNumberFormat="1" applyFont="1"/>
    <xf numFmtId="0" fontId="9" fillId="0" borderId="0" xfId="0" applyFont="1"/>
    <xf numFmtId="0" fontId="7" fillId="8" borderId="0" xfId="0" applyFont="1" applyFill="1" applyBorder="1" applyAlignment="1">
      <alignment horizontal="center" vertical="center"/>
    </xf>
    <xf numFmtId="164" fontId="9" fillId="8" borderId="5" xfId="1" applyNumberFormat="1" applyFont="1" applyFill="1" applyBorder="1"/>
    <xf numFmtId="164" fontId="9" fillId="0" borderId="0" xfId="0" applyNumberFormat="1" applyFont="1"/>
    <xf numFmtId="1" fontId="13" fillId="0" borderId="0" xfId="0" applyNumberFormat="1" applyFont="1" applyAlignment="1"/>
    <xf numFmtId="2" fontId="13" fillId="0" borderId="0" xfId="0" applyNumberFormat="1" applyFont="1"/>
    <xf numFmtId="2" fontId="13" fillId="0" borderId="0" xfId="0" applyNumberFormat="1" applyFont="1" applyAlignment="1"/>
    <xf numFmtId="2" fontId="34" fillId="0" borderId="0" xfId="0" applyNumberFormat="1" applyFont="1"/>
    <xf numFmtId="0" fontId="13" fillId="0" borderId="6" xfId="0" applyFont="1" applyBorder="1" applyAlignment="1"/>
    <xf numFmtId="0" fontId="20" fillId="2" borderId="3" xfId="3" applyFont="1" applyFill="1" applyBorder="1" applyAlignment="1" applyProtection="1">
      <alignment horizontal="left" wrapText="1"/>
      <protection locked="0"/>
    </xf>
    <xf numFmtId="1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14" fontId="13" fillId="0" borderId="6" xfId="0" applyNumberFormat="1" applyFont="1" applyFill="1" applyBorder="1" applyAlignment="1">
      <alignment horizontal="center"/>
    </xf>
    <xf numFmtId="44" fontId="13" fillId="0" borderId="6" xfId="0" applyNumberFormat="1" applyFont="1" applyFill="1" applyBorder="1" applyAlignment="1">
      <alignment horizontal="center"/>
    </xf>
    <xf numFmtId="164" fontId="13" fillId="2" borderId="3" xfId="1" applyNumberFormat="1" applyFont="1" applyFill="1" applyBorder="1" applyAlignment="1" applyProtection="1">
      <alignment horizontal="center"/>
      <protection locked="0"/>
    </xf>
    <xf numFmtId="0" fontId="53" fillId="0" borderId="0" xfId="3" applyFont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44" fontId="13" fillId="0" borderId="6" xfId="0" applyNumberFormat="1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left" wrapText="1"/>
    </xf>
    <xf numFmtId="164" fontId="52" fillId="8" borderId="4" xfId="0" applyNumberFormat="1" applyFont="1" applyFill="1" applyBorder="1" applyAlignment="1">
      <alignment horizontal="center" vertical="center" wrapText="1"/>
    </xf>
    <xf numFmtId="164" fontId="52" fillId="8" borderId="0" xfId="0" applyNumberFormat="1" applyFont="1" applyFill="1" applyBorder="1" applyAlignment="1">
      <alignment horizontal="center" vertical="center" wrapText="1"/>
    </xf>
    <xf numFmtId="0" fontId="49" fillId="4" borderId="3" xfId="0" applyFont="1" applyFill="1" applyBorder="1" applyAlignment="1">
      <alignment horizontal="left" vertical="center"/>
    </xf>
    <xf numFmtId="0" fontId="51" fillId="5" borderId="1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49" fillId="5" borderId="3" xfId="0" applyFont="1" applyFill="1" applyBorder="1" applyAlignment="1">
      <alignment horizontal="left"/>
    </xf>
    <xf numFmtId="0" fontId="6" fillId="6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9" fillId="4" borderId="3" xfId="0" applyFont="1" applyFill="1" applyBorder="1" applyAlignment="1">
      <alignment horizontal="left" vertical="center" wrapText="1"/>
    </xf>
    <xf numFmtId="0" fontId="49" fillId="5" borderId="6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vertical="center"/>
    </xf>
    <xf numFmtId="0" fontId="49" fillId="4" borderId="6" xfId="0" applyFont="1" applyFill="1" applyBorder="1" applyAlignment="1">
      <alignment horizontal="left" vertical="center" wrapText="1"/>
    </xf>
    <xf numFmtId="0" fontId="39" fillId="7" borderId="0" xfId="0" applyFont="1" applyFill="1" applyAlignment="1">
      <alignment horizontal="center" wrapText="1"/>
    </xf>
    <xf numFmtId="0" fontId="40" fillId="7" borderId="0" xfId="0" applyFont="1" applyFill="1" applyAlignment="1">
      <alignment horizontal="center" vertical="center" wrapText="1"/>
    </xf>
    <xf numFmtId="0" fontId="41" fillId="7" borderId="6" xfId="0" applyFont="1" applyFill="1" applyBorder="1" applyAlignment="1">
      <alignment horizontal="center"/>
    </xf>
    <xf numFmtId="0" fontId="47" fillId="7" borderId="6" xfId="0" applyFont="1" applyFill="1" applyBorder="1" applyAlignment="1">
      <alignment horizontal="center"/>
    </xf>
    <xf numFmtId="164" fontId="10" fillId="7" borderId="7" xfId="0" applyNumberFormat="1" applyFont="1" applyFill="1" applyBorder="1" applyAlignment="1">
      <alignment horizontal="center"/>
    </xf>
    <xf numFmtId="164" fontId="10" fillId="7" borderId="9" xfId="0" applyNumberFormat="1" applyFont="1" applyFill="1" applyBorder="1" applyAlignment="1">
      <alignment horizontal="center"/>
    </xf>
    <xf numFmtId="164" fontId="10" fillId="7" borderId="6" xfId="0" applyNumberFormat="1" applyFont="1" applyFill="1" applyBorder="1" applyAlignment="1">
      <alignment horizontal="center"/>
    </xf>
    <xf numFmtId="3" fontId="10" fillId="7" borderId="6" xfId="0" applyNumberFormat="1" applyFont="1" applyFill="1" applyBorder="1" applyAlignment="1">
      <alignment horizontal="center" wrapText="1"/>
    </xf>
    <xf numFmtId="0" fontId="47" fillId="7" borderId="7" xfId="0" applyFont="1" applyFill="1" applyBorder="1" applyAlignment="1">
      <alignment horizontal="center"/>
    </xf>
    <xf numFmtId="0" fontId="47" fillId="7" borderId="8" xfId="0" applyFont="1" applyFill="1" applyBorder="1" applyAlignment="1">
      <alignment horizontal="center"/>
    </xf>
    <xf numFmtId="0" fontId="47" fillId="7" borderId="9" xfId="0" applyFont="1" applyFill="1" applyBorder="1" applyAlignment="1">
      <alignment horizontal="center"/>
    </xf>
    <xf numFmtId="0" fontId="41" fillId="7" borderId="6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6" fontId="47" fillId="7" borderId="6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21" fillId="13" borderId="18" xfId="5" applyFont="1" applyFill="1" applyBorder="1" applyAlignment="1">
      <alignment horizontal="center" wrapText="1"/>
    </xf>
    <xf numFmtId="0" fontId="21" fillId="13" borderId="19" xfId="5" applyFont="1" applyFill="1" applyBorder="1" applyAlignment="1">
      <alignment horizontal="center" wrapText="1"/>
    </xf>
    <xf numFmtId="0" fontId="21" fillId="13" borderId="20" xfId="5" applyFont="1" applyFill="1" applyBorder="1" applyAlignment="1">
      <alignment horizontal="center" wrapText="1"/>
    </xf>
    <xf numFmtId="0" fontId="21" fillId="14" borderId="18" xfId="5" applyFont="1" applyFill="1" applyBorder="1" applyAlignment="1">
      <alignment horizontal="center" wrapText="1"/>
    </xf>
    <xf numFmtId="0" fontId="21" fillId="14" borderId="19" xfId="5" applyFont="1" applyFill="1" applyBorder="1" applyAlignment="1">
      <alignment horizontal="center" wrapText="1"/>
    </xf>
    <xf numFmtId="0" fontId="21" fillId="14" borderId="20" xfId="5" applyFont="1" applyFill="1" applyBorder="1" applyAlignment="1">
      <alignment horizontal="center" wrapText="1"/>
    </xf>
    <xf numFmtId="0" fontId="21" fillId="15" borderId="18" xfId="5" applyFont="1" applyFill="1" applyBorder="1" applyAlignment="1">
      <alignment horizontal="center" wrapText="1"/>
    </xf>
    <xf numFmtId="0" fontId="21" fillId="15" borderId="19" xfId="5" applyFont="1" applyFill="1" applyBorder="1" applyAlignment="1">
      <alignment horizontal="center" wrapText="1"/>
    </xf>
    <xf numFmtId="0" fontId="21" fillId="15" borderId="20" xfId="5" applyFont="1" applyFill="1" applyBorder="1" applyAlignment="1">
      <alignment horizontal="center" wrapText="1"/>
    </xf>
    <xf numFmtId="0" fontId="21" fillId="0" borderId="18" xfId="5" applyFont="1" applyFill="1" applyBorder="1" applyAlignment="1">
      <alignment horizontal="center" wrapText="1"/>
    </xf>
    <xf numFmtId="0" fontId="21" fillId="0" borderId="19" xfId="5" applyFont="1" applyFill="1" applyBorder="1" applyAlignment="1">
      <alignment horizontal="center" wrapText="1"/>
    </xf>
    <xf numFmtId="0" fontId="21" fillId="0" borderId="20" xfId="5" applyFont="1" applyFill="1" applyBorder="1" applyAlignment="1">
      <alignment horizontal="center" wrapText="1"/>
    </xf>
  </cellXfs>
  <cellStyles count="9">
    <cellStyle name="40% - Accent2" xfId="4" builtinId="35"/>
    <cellStyle name="40% - Accent5" xfId="6" builtinId="47"/>
    <cellStyle name="40% - Accent6" xfId="7" builtinId="51"/>
    <cellStyle name="60% - Accent3" xfId="5" builtinId="40"/>
    <cellStyle name="Currency" xfId="1" builtinId="4"/>
    <cellStyle name="Hyperlink" xfId="3" builtinId="8"/>
    <cellStyle name="Normal" xfId="0" builtinId="0"/>
    <cellStyle name="Normal 2" xfId="8" xr:uid="{74EFD0EC-18A8-4F85-87E0-D9253EA05D19}"/>
    <cellStyle name="Percent" xfId="2" builtinId="5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408594</xdr:colOff>
      <xdr:row>5</xdr:row>
      <xdr:rowOff>28186</xdr:rowOff>
    </xdr:from>
    <xdr:to>
      <xdr:col>11</xdr:col>
      <xdr:colOff>966610</xdr:colOff>
      <xdr:row>7</xdr:row>
      <xdr:rowOff>173811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AC0A9D-C64A-48A9-929D-9BC1D771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4372" y="1580408"/>
          <a:ext cx="1799794" cy="540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1</xdr:row>
      <xdr:rowOff>31750</xdr:rowOff>
    </xdr:from>
    <xdr:to>
      <xdr:col>2</xdr:col>
      <xdr:colOff>1021978</xdr:colOff>
      <xdr:row>3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AD1AF5-8419-4D6E-88A7-3668C2CD8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412750"/>
          <a:ext cx="2345952" cy="571499"/>
        </a:xfrm>
        <a:prstGeom prst="rect">
          <a:avLst/>
        </a:prstGeom>
      </xdr:spPr>
    </xdr:pic>
    <xdr:clientData/>
  </xdr:twoCellAnchor>
  <xdr:twoCellAnchor editAs="oneCell">
    <xdr:from>
      <xdr:col>13</xdr:col>
      <xdr:colOff>146982</xdr:colOff>
      <xdr:row>1</xdr:row>
      <xdr:rowOff>93944</xdr:rowOff>
    </xdr:from>
    <xdr:to>
      <xdr:col>14</xdr:col>
      <xdr:colOff>327771</xdr:colOff>
      <xdr:row>4</xdr:row>
      <xdr:rowOff>161789</xdr:rowOff>
    </xdr:to>
    <xdr:pic>
      <xdr:nvPicPr>
        <xdr:cNvPr id="3" name="Graphic 2" descr="Books">
          <a:extLst>
            <a:ext uri="{FF2B5EF4-FFF2-40B4-BE49-F238E27FC236}">
              <a16:creationId xmlns:a16="http://schemas.microsoft.com/office/drawing/2014/main" id="{EECC943A-3C02-4B14-A71B-99A187CA1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190132" y="474944"/>
          <a:ext cx="784039" cy="772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Y530"/>
  <sheetViews>
    <sheetView showGridLines="0" tabSelected="1" zoomScale="90" zoomScaleNormal="90" workbookViewId="0">
      <pane ySplit="9" topLeftCell="A145" activePane="bottomLeft" state="frozen"/>
      <selection pane="bottomLeft" activeCell="A5" sqref="A5:B5"/>
    </sheetView>
  </sheetViews>
  <sheetFormatPr defaultColWidth="8.77734375" defaultRowHeight="14.4" x14ac:dyDescent="0.3"/>
  <cols>
    <col min="1" max="1" width="14.21875" style="2" customWidth="1"/>
    <col min="2" max="2" width="52.44140625" style="2" customWidth="1"/>
    <col min="3" max="3" width="19.88671875" style="2" customWidth="1"/>
    <col min="4" max="4" width="22.33203125" style="159" customWidth="1"/>
    <col min="5" max="5" width="20.6640625" style="159" customWidth="1"/>
    <col min="6" max="6" width="7.109375" style="2" customWidth="1"/>
    <col min="7" max="7" width="6.6640625" style="2" customWidth="1"/>
    <col min="8" max="8" width="13.6640625" style="2" customWidth="1"/>
    <col min="9" max="9" width="10.109375" style="2" customWidth="1"/>
    <col min="10" max="10" width="6.33203125" style="2" customWidth="1"/>
    <col min="11" max="11" width="11.33203125" style="2" customWidth="1"/>
    <col min="12" max="12" width="16.77734375" style="159" bestFit="1" customWidth="1"/>
    <col min="13" max="13" width="17.33203125" style="159" customWidth="1"/>
    <col min="14" max="14" width="16" style="160" bestFit="1" customWidth="1"/>
    <col min="15" max="15" width="13.109375" style="2" hidden="1" customWidth="1"/>
    <col min="16" max="16" width="18.33203125" style="2" hidden="1" customWidth="1"/>
    <col min="17" max="17" width="14.5546875" style="2" hidden="1" customWidth="1"/>
    <col min="18" max="18" width="84.77734375" style="2" hidden="1" customWidth="1"/>
    <col min="19" max="19" width="105.88671875" style="2" hidden="1" customWidth="1"/>
    <col min="20" max="20" width="103.33203125" style="2" hidden="1" customWidth="1"/>
    <col min="21" max="21" width="10.77734375" style="2" customWidth="1"/>
    <col min="22" max="22" width="8.77734375" style="2"/>
    <col min="23" max="23" width="43.77734375" style="180" customWidth="1"/>
    <col min="24" max="24" width="8.77734375" style="2"/>
    <col min="25" max="25" width="14.109375" style="2" bestFit="1" customWidth="1"/>
    <col min="26" max="16384" width="8.77734375" style="2"/>
  </cols>
  <sheetData>
    <row r="1" spans="1:25" ht="30" customHeight="1" x14ac:dyDescent="0.3">
      <c r="A1" s="206" t="s">
        <v>907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5" s="175" customFormat="1" ht="45.45" customHeight="1" x14ac:dyDescent="0.3">
      <c r="A2" s="207" t="s">
        <v>908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W2" s="141"/>
    </row>
    <row r="3" spans="1:25" s="175" customFormat="1" ht="15.6" x14ac:dyDescent="0.3">
      <c r="A3" s="202" t="s">
        <v>905</v>
      </c>
      <c r="B3" s="202"/>
      <c r="C3" s="210"/>
      <c r="D3" s="210"/>
      <c r="E3" s="210"/>
      <c r="F3" s="211"/>
      <c r="G3" s="213" t="s">
        <v>902</v>
      </c>
      <c r="H3" s="213"/>
      <c r="I3" s="213"/>
      <c r="J3" s="213"/>
      <c r="K3" s="213"/>
      <c r="L3" s="214"/>
      <c r="M3" s="214"/>
      <c r="N3" s="214"/>
      <c r="W3" s="141"/>
    </row>
    <row r="4" spans="1:25" s="175" customFormat="1" ht="15.6" x14ac:dyDescent="0.3">
      <c r="A4" s="202" t="s">
        <v>898</v>
      </c>
      <c r="B4" s="202"/>
      <c r="C4" s="210"/>
      <c r="D4" s="210"/>
      <c r="E4" s="210"/>
      <c r="F4" s="211"/>
      <c r="G4" s="213" t="s">
        <v>903</v>
      </c>
      <c r="H4" s="213"/>
      <c r="I4" s="213"/>
      <c r="J4" s="213"/>
      <c r="K4" s="213"/>
      <c r="L4" s="214"/>
      <c r="M4" s="214"/>
      <c r="N4" s="214"/>
      <c r="W4" s="141"/>
    </row>
    <row r="5" spans="1:25" s="175" customFormat="1" ht="15.6" x14ac:dyDescent="0.3">
      <c r="A5" s="212" t="s">
        <v>899</v>
      </c>
      <c r="B5" s="212"/>
      <c r="C5" s="208"/>
      <c r="D5" s="208"/>
      <c r="E5" s="208"/>
      <c r="F5" s="209"/>
      <c r="G5" s="215" t="s">
        <v>927</v>
      </c>
      <c r="H5" s="215"/>
      <c r="I5" s="215"/>
      <c r="J5" s="215"/>
      <c r="K5" s="215"/>
      <c r="L5" s="214"/>
      <c r="M5" s="214"/>
      <c r="N5" s="214"/>
      <c r="W5" s="141"/>
    </row>
    <row r="6" spans="1:25" s="175" customFormat="1" ht="15.6" x14ac:dyDescent="0.3">
      <c r="A6" s="205" t="s">
        <v>900</v>
      </c>
      <c r="B6" s="205"/>
      <c r="C6" s="203"/>
      <c r="D6" s="204"/>
      <c r="E6" s="204"/>
      <c r="F6" s="204"/>
      <c r="G6" s="200"/>
      <c r="H6" s="201"/>
      <c r="I6" s="201"/>
      <c r="J6" s="201"/>
      <c r="K6" s="176"/>
      <c r="L6" s="176"/>
      <c r="M6" s="176"/>
      <c r="N6" s="177"/>
      <c r="W6" s="141"/>
    </row>
    <row r="7" spans="1:25" s="175" customFormat="1" ht="15.6" x14ac:dyDescent="0.3">
      <c r="A7" s="199" t="s">
        <v>906</v>
      </c>
      <c r="B7" s="199"/>
      <c r="C7" s="203"/>
      <c r="D7" s="204"/>
      <c r="E7" s="204"/>
      <c r="F7" s="204"/>
      <c r="G7" s="200"/>
      <c r="H7" s="201"/>
      <c r="I7" s="201"/>
      <c r="J7" s="201"/>
      <c r="K7" s="176"/>
      <c r="L7" s="176"/>
      <c r="M7" s="176"/>
      <c r="N7" s="177"/>
      <c r="P7" s="178"/>
      <c r="W7" s="141"/>
    </row>
    <row r="8" spans="1:25" s="175" customFormat="1" ht="15.6" x14ac:dyDescent="0.3">
      <c r="A8" s="199" t="s">
        <v>901</v>
      </c>
      <c r="B8" s="199"/>
      <c r="C8" s="203"/>
      <c r="D8" s="204"/>
      <c r="E8" s="204"/>
      <c r="F8" s="204"/>
      <c r="G8" s="200"/>
      <c r="H8" s="201"/>
      <c r="I8" s="201"/>
      <c r="J8" s="201"/>
      <c r="K8" s="176"/>
      <c r="L8" s="176"/>
      <c r="M8" s="176"/>
      <c r="N8" s="177"/>
      <c r="Q8" s="178"/>
      <c r="W8" s="141"/>
    </row>
    <row r="9" spans="1:25" ht="54" x14ac:dyDescent="0.35">
      <c r="A9" s="137" t="s">
        <v>904</v>
      </c>
      <c r="B9" s="1" t="s">
        <v>297</v>
      </c>
      <c r="C9" s="1" t="s">
        <v>0</v>
      </c>
      <c r="D9" s="1" t="s">
        <v>296</v>
      </c>
      <c r="E9" s="1" t="s">
        <v>5</v>
      </c>
      <c r="F9" s="1" t="s">
        <v>294</v>
      </c>
      <c r="G9" s="1" t="s">
        <v>295</v>
      </c>
      <c r="H9" s="1" t="s">
        <v>1</v>
      </c>
      <c r="I9" s="1" t="s">
        <v>2</v>
      </c>
      <c r="J9" s="1" t="s">
        <v>298</v>
      </c>
      <c r="K9" s="1" t="s">
        <v>299</v>
      </c>
      <c r="L9" s="1" t="s">
        <v>3</v>
      </c>
      <c r="M9" s="1" t="s">
        <v>4</v>
      </c>
      <c r="N9" s="138" t="s">
        <v>2354</v>
      </c>
      <c r="O9" s="2">
        <v>1</v>
      </c>
      <c r="P9" s="3" t="s">
        <v>0</v>
      </c>
      <c r="Q9" s="3" t="s">
        <v>2362</v>
      </c>
      <c r="R9" s="139" t="s">
        <v>925</v>
      </c>
      <c r="S9" s="139" t="s">
        <v>926</v>
      </c>
    </row>
    <row r="10" spans="1:25" s="140" customFormat="1" x14ac:dyDescent="0.3">
      <c r="A10" s="183"/>
      <c r="B10" s="184" t="s">
        <v>2373</v>
      </c>
      <c r="C10" s="185">
        <v>9780028666754</v>
      </c>
      <c r="D10" s="186" t="s">
        <v>6</v>
      </c>
      <c r="E10" s="186" t="s">
        <v>7</v>
      </c>
      <c r="F10" s="187"/>
      <c r="G10" s="187" t="s">
        <v>8</v>
      </c>
      <c r="H10" s="188">
        <v>43812</v>
      </c>
      <c r="I10" s="187">
        <v>2020</v>
      </c>
      <c r="J10" s="187" t="s">
        <v>8</v>
      </c>
      <c r="K10" s="189">
        <v>202.4</v>
      </c>
      <c r="L10" s="187" t="s">
        <v>9</v>
      </c>
      <c r="M10" s="187" t="s">
        <v>10</v>
      </c>
      <c r="N10" s="190" t="str">
        <f t="shared" ref="N10:N73" si="0">IF(A10="","",K10)</f>
        <v/>
      </c>
      <c r="P10" s="180" t="str">
        <f t="shared" ref="P10:P73" si="1">IF(N10="","",C10)</f>
        <v/>
      </c>
      <c r="Q10" s="180" t="str">
        <f t="shared" ref="Q10:Q73" si="2">IF(N10="","",N10*(1-$Q$525))</f>
        <v/>
      </c>
      <c r="R10" s="191" t="str">
        <f t="shared" ref="R10:R73" si="3">"http://www.cengage.com/search/showresults.do?Ntk=APG&amp;Ntt=" &amp; C10 &amp; "&amp;N=197"</f>
        <v>http://www.cengage.com/search/showresults.do?Ntk=APG&amp;Ntt=9780028666754&amp;N=197</v>
      </c>
      <c r="S10" s="192" t="s">
        <v>2373</v>
      </c>
      <c r="W10" s="181"/>
    </row>
    <row r="11" spans="1:25" s="140" customFormat="1" ht="28.8" x14ac:dyDescent="0.3">
      <c r="A11" s="183"/>
      <c r="B11" s="184" t="str">
        <f t="shared" ref="B11:B50" si="4">HYPERLINK(R11,S11)</f>
        <v>America in the World, 1776-Present: A Supplement to the Dictionary Of American History</v>
      </c>
      <c r="C11" s="185">
        <v>9780684325057</v>
      </c>
      <c r="D11" s="186" t="s">
        <v>306</v>
      </c>
      <c r="E11" s="186" t="s">
        <v>139</v>
      </c>
      <c r="F11" s="187" t="s">
        <v>8</v>
      </c>
      <c r="G11" s="187">
        <v>1</v>
      </c>
      <c r="H11" s="188">
        <v>42397</v>
      </c>
      <c r="I11" s="187">
        <v>2016</v>
      </c>
      <c r="J11" s="187">
        <v>2</v>
      </c>
      <c r="K11" s="189">
        <v>583</v>
      </c>
      <c r="L11" s="187" t="s">
        <v>83</v>
      </c>
      <c r="M11" s="187" t="s">
        <v>84</v>
      </c>
      <c r="N11" s="190" t="str">
        <f t="shared" si="0"/>
        <v/>
      </c>
      <c r="P11" s="180" t="str">
        <f t="shared" si="1"/>
        <v/>
      </c>
      <c r="Q11" s="180" t="str">
        <f t="shared" si="2"/>
        <v/>
      </c>
      <c r="R11" s="191" t="str">
        <f t="shared" si="3"/>
        <v>http://www.cengage.com/search/showresults.do?Ntk=APG&amp;Ntt=9780684325057&amp;N=197</v>
      </c>
      <c r="S11" s="192" t="s">
        <v>305</v>
      </c>
      <c r="W11" s="181"/>
    </row>
    <row r="12" spans="1:25" s="140" customFormat="1" x14ac:dyDescent="0.3">
      <c r="A12" s="183"/>
      <c r="B12" s="184" t="str">
        <f t="shared" si="4"/>
        <v>American Governance</v>
      </c>
      <c r="C12" s="185">
        <v>9780028662558</v>
      </c>
      <c r="D12" s="186" t="s">
        <v>80</v>
      </c>
      <c r="E12" s="186" t="s">
        <v>308</v>
      </c>
      <c r="F12" s="187" t="s">
        <v>8</v>
      </c>
      <c r="G12" s="187">
        <v>1</v>
      </c>
      <c r="H12" s="188">
        <v>42396</v>
      </c>
      <c r="I12" s="187">
        <v>2016</v>
      </c>
      <c r="J12" s="187">
        <v>5</v>
      </c>
      <c r="K12" s="189">
        <v>937.2</v>
      </c>
      <c r="L12" s="187" t="s">
        <v>9</v>
      </c>
      <c r="M12" s="187" t="s">
        <v>84</v>
      </c>
      <c r="N12" s="190" t="str">
        <f t="shared" si="0"/>
        <v/>
      </c>
      <c r="P12" s="180" t="str">
        <f t="shared" si="1"/>
        <v/>
      </c>
      <c r="Q12" s="180" t="str">
        <f t="shared" si="2"/>
        <v/>
      </c>
      <c r="R12" s="191" t="str">
        <f t="shared" si="3"/>
        <v>http://www.cengage.com/search/showresults.do?Ntk=APG&amp;Ntt=9780028662558&amp;N=197</v>
      </c>
      <c r="S12" s="192" t="s">
        <v>307</v>
      </c>
      <c r="W12" s="181"/>
    </row>
    <row r="13" spans="1:25" s="140" customFormat="1" x14ac:dyDescent="0.3">
      <c r="A13" s="183"/>
      <c r="B13" s="184" t="str">
        <f t="shared" si="4"/>
        <v>Animal Evolution: The Evolution of Amphibians</v>
      </c>
      <c r="C13" s="193">
        <v>9781532159466</v>
      </c>
      <c r="D13" s="194" t="s">
        <v>61</v>
      </c>
      <c r="E13" s="194" t="s">
        <v>24</v>
      </c>
      <c r="F13" s="195" t="s">
        <v>8</v>
      </c>
      <c r="G13" s="196">
        <v>1</v>
      </c>
      <c r="H13" s="197">
        <v>43601</v>
      </c>
      <c r="I13" s="196">
        <v>2019</v>
      </c>
      <c r="J13" s="195" t="s">
        <v>8</v>
      </c>
      <c r="K13" s="198">
        <v>40.78</v>
      </c>
      <c r="L13" s="195" t="s">
        <v>26</v>
      </c>
      <c r="M13" s="195" t="s">
        <v>10</v>
      </c>
      <c r="N13" s="190" t="str">
        <f t="shared" si="0"/>
        <v/>
      </c>
      <c r="P13" s="180" t="str">
        <f t="shared" si="1"/>
        <v/>
      </c>
      <c r="Q13" s="180" t="str">
        <f t="shared" si="2"/>
        <v/>
      </c>
      <c r="R13" s="191" t="str">
        <f t="shared" si="3"/>
        <v>http://www.cengage.com/search/showresults.do?Ntk=APG&amp;Ntt=9781532159466&amp;N=197</v>
      </c>
      <c r="S13" s="192" t="s">
        <v>71</v>
      </c>
      <c r="W13" s="181"/>
    </row>
    <row r="14" spans="1:25" s="140" customFormat="1" x14ac:dyDescent="0.3">
      <c r="A14" s="183"/>
      <c r="B14" s="184" t="str">
        <f t="shared" si="4"/>
        <v>Animal Evolution: The Evolution of Birds</v>
      </c>
      <c r="C14" s="193">
        <v>9781532159473</v>
      </c>
      <c r="D14" s="194" t="s">
        <v>61</v>
      </c>
      <c r="E14" s="194" t="s">
        <v>24</v>
      </c>
      <c r="F14" s="195" t="s">
        <v>8</v>
      </c>
      <c r="G14" s="196">
        <v>1</v>
      </c>
      <c r="H14" s="197">
        <v>43601</v>
      </c>
      <c r="I14" s="196">
        <v>2019</v>
      </c>
      <c r="J14" s="195" t="s">
        <v>8</v>
      </c>
      <c r="K14" s="198">
        <v>40.78</v>
      </c>
      <c r="L14" s="195" t="s">
        <v>26</v>
      </c>
      <c r="M14" s="195" t="s">
        <v>10</v>
      </c>
      <c r="N14" s="190" t="str">
        <f t="shared" si="0"/>
        <v/>
      </c>
      <c r="P14" s="180" t="str">
        <f t="shared" si="1"/>
        <v/>
      </c>
      <c r="Q14" s="180" t="str">
        <f t="shared" si="2"/>
        <v/>
      </c>
      <c r="R14" s="191" t="str">
        <f t="shared" si="3"/>
        <v>http://www.cengage.com/search/showresults.do?Ntk=APG&amp;Ntt=9781532159473&amp;N=197</v>
      </c>
      <c r="S14" s="192" t="s">
        <v>72</v>
      </c>
      <c r="W14" s="181"/>
    </row>
    <row r="15" spans="1:25" s="140" customFormat="1" x14ac:dyDescent="0.3">
      <c r="A15" s="183"/>
      <c r="B15" s="184" t="str">
        <f t="shared" si="4"/>
        <v>Animal Evolution: The Evolution of Fish</v>
      </c>
      <c r="C15" s="193">
        <v>9781532159480</v>
      </c>
      <c r="D15" s="194" t="s">
        <v>61</v>
      </c>
      <c r="E15" s="194" t="s">
        <v>24</v>
      </c>
      <c r="F15" s="195" t="s">
        <v>8</v>
      </c>
      <c r="G15" s="196">
        <v>1</v>
      </c>
      <c r="H15" s="197">
        <v>43601</v>
      </c>
      <c r="I15" s="196">
        <v>2019</v>
      </c>
      <c r="J15" s="195" t="s">
        <v>8</v>
      </c>
      <c r="K15" s="198">
        <v>40.78</v>
      </c>
      <c r="L15" s="195" t="s">
        <v>26</v>
      </c>
      <c r="M15" s="195" t="s">
        <v>10</v>
      </c>
      <c r="N15" s="190" t="str">
        <f t="shared" si="0"/>
        <v/>
      </c>
      <c r="P15" s="180" t="str">
        <f t="shared" si="1"/>
        <v/>
      </c>
      <c r="Q15" s="180" t="str">
        <f t="shared" si="2"/>
        <v/>
      </c>
      <c r="R15" s="191" t="str">
        <f t="shared" si="3"/>
        <v>http://www.cengage.com/search/showresults.do?Ntk=APG&amp;Ntt=9781532159480&amp;N=197</v>
      </c>
      <c r="S15" s="192" t="s">
        <v>75</v>
      </c>
      <c r="W15" s="181"/>
    </row>
    <row r="16" spans="1:25" s="140" customFormat="1" x14ac:dyDescent="0.3">
      <c r="A16" s="183"/>
      <c r="B16" s="184" t="str">
        <f t="shared" si="4"/>
        <v>Animal Evolution: The Evolution of Insects</v>
      </c>
      <c r="C16" s="193">
        <v>9781532159497</v>
      </c>
      <c r="D16" s="194" t="s">
        <v>61</v>
      </c>
      <c r="E16" s="194" t="s">
        <v>24</v>
      </c>
      <c r="F16" s="195" t="s">
        <v>8</v>
      </c>
      <c r="G16" s="196">
        <v>1</v>
      </c>
      <c r="H16" s="197">
        <v>43601</v>
      </c>
      <c r="I16" s="196">
        <v>2019</v>
      </c>
      <c r="J16" s="195" t="s">
        <v>8</v>
      </c>
      <c r="K16" s="189">
        <v>40.78</v>
      </c>
      <c r="L16" s="187" t="s">
        <v>26</v>
      </c>
      <c r="M16" s="187" t="s">
        <v>10</v>
      </c>
      <c r="N16" s="190" t="str">
        <f t="shared" si="0"/>
        <v/>
      </c>
      <c r="P16" s="180" t="str">
        <f t="shared" si="1"/>
        <v/>
      </c>
      <c r="Q16" s="180" t="str">
        <f t="shared" si="2"/>
        <v/>
      </c>
      <c r="R16" s="191" t="str">
        <f t="shared" si="3"/>
        <v>http://www.cengage.com/search/showresults.do?Ntk=APG&amp;Ntt=9781532159497&amp;N=197</v>
      </c>
      <c r="S16" s="192" t="s">
        <v>74</v>
      </c>
      <c r="W16" s="181"/>
      <c r="Y16" s="179"/>
    </row>
    <row r="17" spans="1:25" s="140" customFormat="1" x14ac:dyDescent="0.3">
      <c r="A17" s="183"/>
      <c r="B17" s="184" t="str">
        <f t="shared" si="4"/>
        <v>Animal Evolution: The Evolution of Mammals</v>
      </c>
      <c r="C17" s="193">
        <v>9781532159503</v>
      </c>
      <c r="D17" s="194" t="s">
        <v>61</v>
      </c>
      <c r="E17" s="194" t="s">
        <v>24</v>
      </c>
      <c r="F17" s="195" t="s">
        <v>8</v>
      </c>
      <c r="G17" s="196">
        <v>1</v>
      </c>
      <c r="H17" s="197">
        <v>43607</v>
      </c>
      <c r="I17" s="196">
        <v>2019</v>
      </c>
      <c r="J17" s="195" t="s">
        <v>8</v>
      </c>
      <c r="K17" s="189">
        <v>40.78</v>
      </c>
      <c r="L17" s="187" t="s">
        <v>26</v>
      </c>
      <c r="M17" s="187" t="s">
        <v>10</v>
      </c>
      <c r="N17" s="190" t="str">
        <f t="shared" si="0"/>
        <v/>
      </c>
      <c r="P17" s="180" t="str">
        <f t="shared" si="1"/>
        <v/>
      </c>
      <c r="Q17" s="180" t="str">
        <f t="shared" si="2"/>
        <v/>
      </c>
      <c r="R17" s="191" t="str">
        <f t="shared" si="3"/>
        <v>http://www.cengage.com/search/showresults.do?Ntk=APG&amp;Ntt=9781532159503&amp;N=197</v>
      </c>
      <c r="S17" s="192" t="s">
        <v>60</v>
      </c>
      <c r="W17" s="181"/>
      <c r="Y17" s="179"/>
    </row>
    <row r="18" spans="1:25" s="140" customFormat="1" x14ac:dyDescent="0.3">
      <c r="A18" s="183"/>
      <c r="B18" s="184" t="str">
        <f t="shared" si="4"/>
        <v>Animal Evolution: The Evolution of Reptiles</v>
      </c>
      <c r="C18" s="193">
        <v>9781532159510</v>
      </c>
      <c r="D18" s="194" t="s">
        <v>61</v>
      </c>
      <c r="E18" s="194" t="s">
        <v>24</v>
      </c>
      <c r="F18" s="195" t="s">
        <v>8</v>
      </c>
      <c r="G18" s="196">
        <v>1</v>
      </c>
      <c r="H18" s="197">
        <v>43601</v>
      </c>
      <c r="I18" s="196">
        <v>2019</v>
      </c>
      <c r="J18" s="195" t="s">
        <v>8</v>
      </c>
      <c r="K18" s="189">
        <v>40.78</v>
      </c>
      <c r="L18" s="187" t="s">
        <v>26</v>
      </c>
      <c r="M18" s="187" t="s">
        <v>10</v>
      </c>
      <c r="N18" s="190" t="str">
        <f t="shared" si="0"/>
        <v/>
      </c>
      <c r="P18" s="180" t="str">
        <f t="shared" si="1"/>
        <v/>
      </c>
      <c r="Q18" s="180" t="str">
        <f t="shared" si="2"/>
        <v/>
      </c>
      <c r="R18" s="191" t="str">
        <f t="shared" si="3"/>
        <v>http://www.cengage.com/search/showresults.do?Ntk=APG&amp;Ntt=9781532159510&amp;N=197</v>
      </c>
      <c r="S18" s="192" t="s">
        <v>73</v>
      </c>
      <c r="W18" s="181"/>
      <c r="Y18" s="179"/>
    </row>
    <row r="19" spans="1:25" s="140" customFormat="1" x14ac:dyDescent="0.3">
      <c r="A19" s="183"/>
      <c r="B19" s="184" t="str">
        <f t="shared" si="4"/>
        <v>Animal Rights and Welfare: Big Game Hunting</v>
      </c>
      <c r="C19" s="185">
        <v>9781410381170</v>
      </c>
      <c r="D19" s="186" t="s">
        <v>6</v>
      </c>
      <c r="E19" s="186" t="s">
        <v>42</v>
      </c>
      <c r="F19" s="187" t="s">
        <v>8</v>
      </c>
      <c r="G19" s="187">
        <v>1</v>
      </c>
      <c r="H19" s="188">
        <v>43175</v>
      </c>
      <c r="I19" s="187">
        <v>2018</v>
      </c>
      <c r="J19" s="187" t="s">
        <v>8</v>
      </c>
      <c r="K19" s="189">
        <v>53.9</v>
      </c>
      <c r="L19" s="187" t="s">
        <v>26</v>
      </c>
      <c r="M19" s="187" t="s">
        <v>21</v>
      </c>
      <c r="N19" s="190" t="str">
        <f t="shared" si="0"/>
        <v/>
      </c>
      <c r="P19" s="180" t="str">
        <f t="shared" si="1"/>
        <v/>
      </c>
      <c r="Q19" s="180" t="str">
        <f t="shared" si="2"/>
        <v/>
      </c>
      <c r="R19" s="191" t="str">
        <f t="shared" si="3"/>
        <v>http://www.cengage.com/search/showresults.do?Ntk=APG&amp;Ntt=9781410381170&amp;N=197</v>
      </c>
      <c r="S19" s="192" t="s">
        <v>309</v>
      </c>
      <c r="W19" s="181"/>
      <c r="Y19" s="179"/>
    </row>
    <row r="20" spans="1:25" s="140" customFormat="1" x14ac:dyDescent="0.3">
      <c r="A20" s="183"/>
      <c r="B20" s="184" t="str">
        <f t="shared" si="4"/>
        <v>Animal Rights and Welfare: Farm Animals</v>
      </c>
      <c r="C20" s="185">
        <v>9781410381187</v>
      </c>
      <c r="D20" s="186" t="s">
        <v>6</v>
      </c>
      <c r="E20" s="186" t="s">
        <v>42</v>
      </c>
      <c r="F20" s="187" t="s">
        <v>8</v>
      </c>
      <c r="G20" s="187">
        <v>1</v>
      </c>
      <c r="H20" s="188">
        <v>43175</v>
      </c>
      <c r="I20" s="187">
        <v>2018</v>
      </c>
      <c r="J20" s="187" t="s">
        <v>8</v>
      </c>
      <c r="K20" s="189">
        <v>53.9</v>
      </c>
      <c r="L20" s="187" t="s">
        <v>26</v>
      </c>
      <c r="M20" s="187" t="s">
        <v>21</v>
      </c>
      <c r="N20" s="190" t="str">
        <f t="shared" si="0"/>
        <v/>
      </c>
      <c r="P20" s="180" t="str">
        <f t="shared" si="1"/>
        <v/>
      </c>
      <c r="Q20" s="180" t="str">
        <f t="shared" si="2"/>
        <v/>
      </c>
      <c r="R20" s="191" t="str">
        <f t="shared" si="3"/>
        <v>http://www.cengage.com/search/showresults.do?Ntk=APG&amp;Ntt=9781410381187&amp;N=197</v>
      </c>
      <c r="S20" s="192" t="s">
        <v>310</v>
      </c>
      <c r="W20" s="181"/>
      <c r="Y20" s="179"/>
    </row>
    <row r="21" spans="1:25" s="140" customFormat="1" x14ac:dyDescent="0.3">
      <c r="A21" s="183"/>
      <c r="B21" s="184" t="str">
        <f t="shared" si="4"/>
        <v>Animal Rights and Welfare: Laboratory Animals</v>
      </c>
      <c r="C21" s="185">
        <v>9781410381163</v>
      </c>
      <c r="D21" s="186" t="s">
        <v>6</v>
      </c>
      <c r="E21" s="186" t="s">
        <v>42</v>
      </c>
      <c r="F21" s="187" t="s">
        <v>8</v>
      </c>
      <c r="G21" s="187">
        <v>1</v>
      </c>
      <c r="H21" s="188">
        <v>43175</v>
      </c>
      <c r="I21" s="187">
        <v>2018</v>
      </c>
      <c r="J21" s="187" t="s">
        <v>8</v>
      </c>
      <c r="K21" s="189">
        <v>53.9</v>
      </c>
      <c r="L21" s="187" t="s">
        <v>26</v>
      </c>
      <c r="M21" s="187" t="s">
        <v>21</v>
      </c>
      <c r="N21" s="190" t="str">
        <f t="shared" si="0"/>
        <v/>
      </c>
      <c r="P21" s="180" t="str">
        <f t="shared" si="1"/>
        <v/>
      </c>
      <c r="Q21" s="180" t="str">
        <f t="shared" si="2"/>
        <v/>
      </c>
      <c r="R21" s="191" t="str">
        <f t="shared" si="3"/>
        <v>http://www.cengage.com/search/showresults.do?Ntk=APG&amp;Ntt=9781410381163&amp;N=197</v>
      </c>
      <c r="S21" s="192" t="s">
        <v>311</v>
      </c>
      <c r="W21" s="181"/>
      <c r="Y21" s="179"/>
    </row>
    <row r="22" spans="1:25" s="140" customFormat="1" x14ac:dyDescent="0.3">
      <c r="A22" s="183"/>
      <c r="B22" s="184" t="str">
        <f t="shared" si="4"/>
        <v>Animal Rights and Welfare: Pets</v>
      </c>
      <c r="C22" s="185">
        <v>9781410381194</v>
      </c>
      <c r="D22" s="186" t="s">
        <v>6</v>
      </c>
      <c r="E22" s="186" t="s">
        <v>42</v>
      </c>
      <c r="F22" s="187" t="s">
        <v>8</v>
      </c>
      <c r="G22" s="187">
        <v>1</v>
      </c>
      <c r="H22" s="188">
        <v>43175</v>
      </c>
      <c r="I22" s="187">
        <v>2018</v>
      </c>
      <c r="J22" s="187" t="s">
        <v>8</v>
      </c>
      <c r="K22" s="189">
        <v>53.9</v>
      </c>
      <c r="L22" s="187" t="s">
        <v>26</v>
      </c>
      <c r="M22" s="187" t="s">
        <v>21</v>
      </c>
      <c r="N22" s="190" t="str">
        <f t="shared" si="0"/>
        <v/>
      </c>
      <c r="P22" s="180" t="str">
        <f t="shared" si="1"/>
        <v/>
      </c>
      <c r="Q22" s="180" t="str">
        <f t="shared" si="2"/>
        <v/>
      </c>
      <c r="R22" s="191" t="str">
        <f t="shared" si="3"/>
        <v>http://www.cengage.com/search/showresults.do?Ntk=APG&amp;Ntt=9781410381194&amp;N=197</v>
      </c>
      <c r="S22" s="192" t="s">
        <v>312</v>
      </c>
      <c r="W22" s="181"/>
      <c r="Y22" s="179"/>
    </row>
    <row r="23" spans="1:25" s="140" customFormat="1" x14ac:dyDescent="0.3">
      <c r="A23" s="183"/>
      <c r="B23" s="184" t="str">
        <f t="shared" si="4"/>
        <v>Animal Rights and Welfare: Zoos &amp; Aquarium</v>
      </c>
      <c r="C23" s="185">
        <v>9781410381200</v>
      </c>
      <c r="D23" s="186" t="s">
        <v>6</v>
      </c>
      <c r="E23" s="186" t="s">
        <v>42</v>
      </c>
      <c r="F23" s="187" t="s">
        <v>8</v>
      </c>
      <c r="G23" s="187">
        <v>1</v>
      </c>
      <c r="H23" s="188">
        <v>43175</v>
      </c>
      <c r="I23" s="187">
        <v>2018</v>
      </c>
      <c r="J23" s="187" t="s">
        <v>8</v>
      </c>
      <c r="K23" s="198">
        <v>53.9</v>
      </c>
      <c r="L23" s="195" t="s">
        <v>26</v>
      </c>
      <c r="M23" s="195" t="s">
        <v>21</v>
      </c>
      <c r="N23" s="190" t="str">
        <f t="shared" si="0"/>
        <v/>
      </c>
      <c r="P23" s="180" t="str">
        <f t="shared" si="1"/>
        <v/>
      </c>
      <c r="Q23" s="180" t="str">
        <f t="shared" si="2"/>
        <v/>
      </c>
      <c r="R23" s="191" t="str">
        <f t="shared" si="3"/>
        <v>http://www.cengage.com/search/showresults.do?Ntk=APG&amp;Ntt=9781410381200&amp;N=197</v>
      </c>
      <c r="S23" s="192" t="s">
        <v>313</v>
      </c>
      <c r="W23" s="181"/>
      <c r="Y23" s="179"/>
    </row>
    <row r="24" spans="1:25" s="140" customFormat="1" x14ac:dyDescent="0.3">
      <c r="A24" s="183"/>
      <c r="B24" s="184" t="str">
        <f t="shared" si="4"/>
        <v>Biology</v>
      </c>
      <c r="C24" s="185">
        <v>9780028663715</v>
      </c>
      <c r="D24" s="186" t="s">
        <v>80</v>
      </c>
      <c r="E24" s="186" t="s">
        <v>24</v>
      </c>
      <c r="F24" s="187" t="s">
        <v>8</v>
      </c>
      <c r="G24" s="187">
        <v>2</v>
      </c>
      <c r="H24" s="188">
        <v>42419</v>
      </c>
      <c r="I24" s="187">
        <v>2016</v>
      </c>
      <c r="J24" s="187">
        <v>4</v>
      </c>
      <c r="K24" s="198">
        <v>969.1</v>
      </c>
      <c r="L24" s="195" t="s">
        <v>9</v>
      </c>
      <c r="M24" s="195" t="s">
        <v>10</v>
      </c>
      <c r="N24" s="190" t="str">
        <f t="shared" si="0"/>
        <v/>
      </c>
      <c r="P24" s="180" t="str">
        <f t="shared" si="1"/>
        <v/>
      </c>
      <c r="Q24" s="180" t="str">
        <f t="shared" si="2"/>
        <v/>
      </c>
      <c r="R24" s="191" t="str">
        <f t="shared" si="3"/>
        <v>http://www.cengage.com/search/showresults.do?Ntk=APG&amp;Ntt=9780028663715&amp;N=197</v>
      </c>
      <c r="S24" s="192" t="s">
        <v>314</v>
      </c>
      <c r="W24" s="181"/>
      <c r="Y24" s="179"/>
    </row>
    <row r="25" spans="1:25" s="140" customFormat="1" x14ac:dyDescent="0.3">
      <c r="A25" s="183"/>
      <c r="B25" s="184" t="str">
        <f t="shared" si="4"/>
        <v>Books To Film: Cinematic Adaptions Of Literary Works</v>
      </c>
      <c r="C25" s="185">
        <v>9781410338433</v>
      </c>
      <c r="D25" s="186" t="s">
        <v>6</v>
      </c>
      <c r="E25" s="186" t="s">
        <v>7</v>
      </c>
      <c r="F25" s="187">
        <v>1</v>
      </c>
      <c r="G25" s="187" t="s">
        <v>8</v>
      </c>
      <c r="H25" s="188">
        <v>42999</v>
      </c>
      <c r="I25" s="187">
        <v>2018</v>
      </c>
      <c r="J25" s="187" t="s">
        <v>8</v>
      </c>
      <c r="K25" s="198">
        <v>248.6</v>
      </c>
      <c r="L25" s="195" t="s">
        <v>316</v>
      </c>
      <c r="M25" s="195" t="s">
        <v>84</v>
      </c>
      <c r="N25" s="190" t="str">
        <f t="shared" si="0"/>
        <v/>
      </c>
      <c r="P25" s="180" t="str">
        <f t="shared" si="1"/>
        <v/>
      </c>
      <c r="Q25" s="180" t="str">
        <f t="shared" si="2"/>
        <v/>
      </c>
      <c r="R25" s="191" t="str">
        <f t="shared" si="3"/>
        <v>http://www.cengage.com/search/showresults.do?Ntk=APG&amp;Ntt=9781410338433&amp;N=197</v>
      </c>
      <c r="S25" s="192" t="s">
        <v>315</v>
      </c>
      <c r="W25" s="181"/>
      <c r="Y25" s="179"/>
    </row>
    <row r="26" spans="1:25" s="140" customFormat="1" x14ac:dyDescent="0.3">
      <c r="A26" s="183"/>
      <c r="B26" s="184" t="str">
        <f t="shared" si="4"/>
        <v>Cause &amp; Effect In History: The American Revolution</v>
      </c>
      <c r="C26" s="193">
        <v>9781601527912</v>
      </c>
      <c r="D26" s="194" t="s">
        <v>88</v>
      </c>
      <c r="E26" s="194" t="s">
        <v>139</v>
      </c>
      <c r="F26" s="195" t="s">
        <v>8</v>
      </c>
      <c r="G26" s="195">
        <v>1</v>
      </c>
      <c r="H26" s="197">
        <v>42473</v>
      </c>
      <c r="I26" s="195">
        <v>2015</v>
      </c>
      <c r="J26" s="195" t="s">
        <v>8</v>
      </c>
      <c r="K26" s="198">
        <v>39.950000000000003</v>
      </c>
      <c r="L26" s="195" t="s">
        <v>26</v>
      </c>
      <c r="M26" s="195" t="s">
        <v>10</v>
      </c>
      <c r="N26" s="190" t="str">
        <f t="shared" si="0"/>
        <v/>
      </c>
      <c r="P26" s="180" t="str">
        <f t="shared" si="1"/>
        <v/>
      </c>
      <c r="Q26" s="180" t="str">
        <f t="shared" si="2"/>
        <v/>
      </c>
      <c r="R26" s="191" t="str">
        <f t="shared" si="3"/>
        <v>http://www.cengage.com/search/showresults.do?Ntk=APG&amp;Ntt=9781601527912&amp;N=197</v>
      </c>
      <c r="S26" s="192" t="s">
        <v>412</v>
      </c>
      <c r="W26" s="181"/>
      <c r="Y26" s="179"/>
    </row>
    <row r="27" spans="1:25" s="140" customFormat="1" x14ac:dyDescent="0.3">
      <c r="A27" s="183"/>
      <c r="B27" s="184" t="str">
        <f t="shared" si="4"/>
        <v>Cause &amp; Effect In History: The Fall Of Rome</v>
      </c>
      <c r="C27" s="193">
        <v>9781601527950</v>
      </c>
      <c r="D27" s="194" t="s">
        <v>88</v>
      </c>
      <c r="E27" s="194" t="s">
        <v>139</v>
      </c>
      <c r="F27" s="195" t="s">
        <v>8</v>
      </c>
      <c r="G27" s="195">
        <v>1</v>
      </c>
      <c r="H27" s="197">
        <v>42473</v>
      </c>
      <c r="I27" s="195">
        <v>2015</v>
      </c>
      <c r="J27" s="195" t="s">
        <v>8</v>
      </c>
      <c r="K27" s="198">
        <v>39.950000000000003</v>
      </c>
      <c r="L27" s="195" t="s">
        <v>26</v>
      </c>
      <c r="M27" s="195" t="s">
        <v>10</v>
      </c>
      <c r="N27" s="190" t="str">
        <f t="shared" si="0"/>
        <v/>
      </c>
      <c r="P27" s="180" t="str">
        <f t="shared" si="1"/>
        <v/>
      </c>
      <c r="Q27" s="180" t="str">
        <f t="shared" si="2"/>
        <v/>
      </c>
      <c r="R27" s="191" t="str">
        <f t="shared" si="3"/>
        <v>http://www.cengage.com/search/showresults.do?Ntk=APG&amp;Ntt=9781601527950&amp;N=197</v>
      </c>
      <c r="S27" s="192" t="s">
        <v>413</v>
      </c>
      <c r="W27" s="181"/>
      <c r="Y27" s="179"/>
    </row>
    <row r="28" spans="1:25" s="140" customFormat="1" x14ac:dyDescent="0.3">
      <c r="A28" s="183"/>
      <c r="B28" s="184" t="str">
        <f t="shared" si="4"/>
        <v>Cause &amp; Effect In History: The Fall Of The Soviet Union</v>
      </c>
      <c r="C28" s="193">
        <v>9781601527936</v>
      </c>
      <c r="D28" s="194" t="s">
        <v>88</v>
      </c>
      <c r="E28" s="194" t="s">
        <v>139</v>
      </c>
      <c r="F28" s="195" t="s">
        <v>8</v>
      </c>
      <c r="G28" s="195">
        <v>1</v>
      </c>
      <c r="H28" s="197">
        <v>42473</v>
      </c>
      <c r="I28" s="195">
        <v>2015</v>
      </c>
      <c r="J28" s="195" t="s">
        <v>8</v>
      </c>
      <c r="K28" s="198">
        <v>39.950000000000003</v>
      </c>
      <c r="L28" s="195" t="s">
        <v>26</v>
      </c>
      <c r="M28" s="195" t="s">
        <v>10</v>
      </c>
      <c r="N28" s="190" t="str">
        <f t="shared" si="0"/>
        <v/>
      </c>
      <c r="P28" s="180" t="str">
        <f t="shared" si="1"/>
        <v/>
      </c>
      <c r="Q28" s="180" t="str">
        <f t="shared" si="2"/>
        <v/>
      </c>
      <c r="R28" s="191" t="str">
        <f t="shared" si="3"/>
        <v>http://www.cengage.com/search/showresults.do?Ntk=APG&amp;Ntt=9781601527936&amp;N=197</v>
      </c>
      <c r="S28" s="192" t="s">
        <v>414</v>
      </c>
      <c r="W28" s="181"/>
      <c r="Y28" s="179"/>
    </row>
    <row r="29" spans="1:25" s="140" customFormat="1" x14ac:dyDescent="0.3">
      <c r="A29" s="183"/>
      <c r="B29" s="184" t="str">
        <f t="shared" si="4"/>
        <v>Cause &amp; Effect In History: The French Revolution</v>
      </c>
      <c r="C29" s="193">
        <v>9781601527974</v>
      </c>
      <c r="D29" s="194" t="s">
        <v>88</v>
      </c>
      <c r="E29" s="194" t="s">
        <v>139</v>
      </c>
      <c r="F29" s="195" t="s">
        <v>8</v>
      </c>
      <c r="G29" s="195">
        <v>1</v>
      </c>
      <c r="H29" s="197">
        <v>42473</v>
      </c>
      <c r="I29" s="195">
        <v>2015</v>
      </c>
      <c r="J29" s="195" t="s">
        <v>8</v>
      </c>
      <c r="K29" s="198">
        <v>39.950000000000003</v>
      </c>
      <c r="L29" s="195" t="s">
        <v>26</v>
      </c>
      <c r="M29" s="195" t="s">
        <v>10</v>
      </c>
      <c r="N29" s="190" t="str">
        <f t="shared" si="0"/>
        <v/>
      </c>
      <c r="P29" s="180" t="str">
        <f t="shared" si="1"/>
        <v/>
      </c>
      <c r="Q29" s="180" t="str">
        <f t="shared" si="2"/>
        <v/>
      </c>
      <c r="R29" s="191" t="str">
        <f t="shared" si="3"/>
        <v>http://www.cengage.com/search/showresults.do?Ntk=APG&amp;Ntt=9781601527974&amp;N=197</v>
      </c>
      <c r="S29" s="192" t="s">
        <v>415</v>
      </c>
      <c r="W29" s="181"/>
      <c r="Y29" s="179"/>
    </row>
    <row r="30" spans="1:25" s="140" customFormat="1" x14ac:dyDescent="0.3">
      <c r="A30" s="183"/>
      <c r="B30" s="184" t="str">
        <f t="shared" si="4"/>
        <v>Cause &amp; Effect In History: The September 11 Attacks</v>
      </c>
      <c r="C30" s="193">
        <v>9781601527899</v>
      </c>
      <c r="D30" s="194" t="s">
        <v>88</v>
      </c>
      <c r="E30" s="194" t="s">
        <v>139</v>
      </c>
      <c r="F30" s="195" t="s">
        <v>8</v>
      </c>
      <c r="G30" s="195">
        <v>1</v>
      </c>
      <c r="H30" s="197">
        <v>42473</v>
      </c>
      <c r="I30" s="195">
        <v>2015</v>
      </c>
      <c r="J30" s="195" t="s">
        <v>8</v>
      </c>
      <c r="K30" s="198">
        <v>39.950000000000003</v>
      </c>
      <c r="L30" s="195" t="s">
        <v>26</v>
      </c>
      <c r="M30" s="195" t="s">
        <v>10</v>
      </c>
      <c r="N30" s="190" t="str">
        <f t="shared" si="0"/>
        <v/>
      </c>
      <c r="P30" s="180" t="str">
        <f t="shared" si="1"/>
        <v/>
      </c>
      <c r="Q30" s="180" t="str">
        <f t="shared" si="2"/>
        <v/>
      </c>
      <c r="R30" s="191" t="str">
        <f t="shared" si="3"/>
        <v>http://www.cengage.com/search/showresults.do?Ntk=APG&amp;Ntt=9781601527899&amp;N=197</v>
      </c>
      <c r="S30" s="192" t="s">
        <v>416</v>
      </c>
      <c r="W30" s="181"/>
      <c r="Y30" s="179"/>
    </row>
    <row r="31" spans="1:25" s="140" customFormat="1" x14ac:dyDescent="0.3">
      <c r="A31" s="183"/>
      <c r="B31" s="184" t="str">
        <f t="shared" si="4"/>
        <v>Cause &amp; Effect In History: World War II</v>
      </c>
      <c r="C31" s="193">
        <v>9781601527998</v>
      </c>
      <c r="D31" s="194" t="s">
        <v>88</v>
      </c>
      <c r="E31" s="194" t="s">
        <v>139</v>
      </c>
      <c r="F31" s="195" t="s">
        <v>8</v>
      </c>
      <c r="G31" s="195">
        <v>1</v>
      </c>
      <c r="H31" s="197">
        <v>42473</v>
      </c>
      <c r="I31" s="195">
        <v>2015</v>
      </c>
      <c r="J31" s="195" t="s">
        <v>8</v>
      </c>
      <c r="K31" s="198">
        <v>39.950000000000003</v>
      </c>
      <c r="L31" s="195" t="s">
        <v>26</v>
      </c>
      <c r="M31" s="195" t="s">
        <v>10</v>
      </c>
      <c r="N31" s="190" t="str">
        <f t="shared" si="0"/>
        <v/>
      </c>
      <c r="P31" s="180" t="str">
        <f t="shared" si="1"/>
        <v/>
      </c>
      <c r="Q31" s="180" t="str">
        <f t="shared" si="2"/>
        <v/>
      </c>
      <c r="R31" s="191" t="str">
        <f t="shared" si="3"/>
        <v>http://www.cengage.com/search/showresults.do?Ntk=APG&amp;Ntt=9781601527998&amp;N=197</v>
      </c>
      <c r="S31" s="192" t="s">
        <v>417</v>
      </c>
      <c r="W31" s="181"/>
      <c r="Y31" s="179"/>
    </row>
    <row r="32" spans="1:25" s="140" customFormat="1" x14ac:dyDescent="0.3">
      <c r="A32" s="183"/>
      <c r="B32" s="184" t="str">
        <f t="shared" si="4"/>
        <v>Cause &amp; Effect: Ancient Civilizations: Ancient China</v>
      </c>
      <c r="C32" s="193">
        <v>9781682821497</v>
      </c>
      <c r="D32" s="194" t="s">
        <v>88</v>
      </c>
      <c r="E32" s="194" t="s">
        <v>139</v>
      </c>
      <c r="F32" s="195" t="s">
        <v>8</v>
      </c>
      <c r="G32" s="196">
        <v>1</v>
      </c>
      <c r="H32" s="197">
        <v>42943</v>
      </c>
      <c r="I32" s="196">
        <v>2018</v>
      </c>
      <c r="J32" s="195" t="s">
        <v>8</v>
      </c>
      <c r="K32" s="198">
        <v>43.95</v>
      </c>
      <c r="L32" s="195" t="s">
        <v>115</v>
      </c>
      <c r="M32" s="195" t="s">
        <v>10</v>
      </c>
      <c r="N32" s="190" t="str">
        <f t="shared" si="0"/>
        <v/>
      </c>
      <c r="P32" s="180" t="str">
        <f t="shared" si="1"/>
        <v/>
      </c>
      <c r="Q32" s="180" t="str">
        <f t="shared" si="2"/>
        <v/>
      </c>
      <c r="R32" s="191" t="str">
        <f t="shared" si="3"/>
        <v>http://www.cengage.com/search/showresults.do?Ntk=APG&amp;Ntt=9781682821497&amp;N=197</v>
      </c>
      <c r="S32" s="192" t="s">
        <v>264</v>
      </c>
      <c r="W32" s="181"/>
      <c r="Y32" s="179"/>
    </row>
    <row r="33" spans="1:25" s="140" customFormat="1" x14ac:dyDescent="0.3">
      <c r="A33" s="183"/>
      <c r="B33" s="184" t="str">
        <f t="shared" si="4"/>
        <v>Cause &amp; Effect: Ancient Civilizations: Ancient Egypt</v>
      </c>
      <c r="C33" s="193">
        <v>9781682821510</v>
      </c>
      <c r="D33" s="194" t="s">
        <v>88</v>
      </c>
      <c r="E33" s="194" t="s">
        <v>139</v>
      </c>
      <c r="F33" s="195" t="s">
        <v>8</v>
      </c>
      <c r="G33" s="196">
        <v>1</v>
      </c>
      <c r="H33" s="197">
        <v>42943</v>
      </c>
      <c r="I33" s="196">
        <v>2018</v>
      </c>
      <c r="J33" s="195" t="s">
        <v>8</v>
      </c>
      <c r="K33" s="198">
        <v>43.95</v>
      </c>
      <c r="L33" s="195" t="s">
        <v>115</v>
      </c>
      <c r="M33" s="195" t="s">
        <v>10</v>
      </c>
      <c r="N33" s="190" t="str">
        <f t="shared" si="0"/>
        <v/>
      </c>
      <c r="P33" s="180" t="str">
        <f t="shared" si="1"/>
        <v/>
      </c>
      <c r="Q33" s="180" t="str">
        <f t="shared" si="2"/>
        <v/>
      </c>
      <c r="R33" s="191" t="str">
        <f t="shared" si="3"/>
        <v>http://www.cengage.com/search/showresults.do?Ntk=APG&amp;Ntt=9781682821510&amp;N=197</v>
      </c>
      <c r="S33" s="192" t="s">
        <v>263</v>
      </c>
      <c r="W33" s="181"/>
      <c r="Y33" s="179"/>
    </row>
    <row r="34" spans="1:25" s="140" customFormat="1" x14ac:dyDescent="0.3">
      <c r="A34" s="183"/>
      <c r="B34" s="184" t="str">
        <f t="shared" si="4"/>
        <v>Cause &amp; Effect: Ancient Civilizations: Ancient Greece</v>
      </c>
      <c r="C34" s="193">
        <v>9781682821534</v>
      </c>
      <c r="D34" s="194" t="s">
        <v>88</v>
      </c>
      <c r="E34" s="194" t="s">
        <v>139</v>
      </c>
      <c r="F34" s="195" t="s">
        <v>8</v>
      </c>
      <c r="G34" s="196">
        <v>1</v>
      </c>
      <c r="H34" s="197">
        <v>42943</v>
      </c>
      <c r="I34" s="196">
        <v>2018</v>
      </c>
      <c r="J34" s="195" t="s">
        <v>8</v>
      </c>
      <c r="K34" s="198">
        <v>43.95</v>
      </c>
      <c r="L34" s="195" t="s">
        <v>115</v>
      </c>
      <c r="M34" s="195" t="s">
        <v>10</v>
      </c>
      <c r="N34" s="190" t="str">
        <f t="shared" si="0"/>
        <v/>
      </c>
      <c r="P34" s="180" t="str">
        <f t="shared" si="1"/>
        <v/>
      </c>
      <c r="Q34" s="180" t="str">
        <f t="shared" si="2"/>
        <v/>
      </c>
      <c r="R34" s="191" t="str">
        <f t="shared" si="3"/>
        <v>http://www.cengage.com/search/showresults.do?Ntk=APG&amp;Ntt=9781682821534&amp;N=197</v>
      </c>
      <c r="S34" s="192" t="s">
        <v>262</v>
      </c>
      <c r="W34" s="181"/>
      <c r="Y34" s="179"/>
    </row>
    <row r="35" spans="1:25" s="140" customFormat="1" x14ac:dyDescent="0.3">
      <c r="A35" s="183"/>
      <c r="B35" s="184" t="str">
        <f t="shared" si="4"/>
        <v>Cause &amp; Effect: Ancient Civilizations: Ancient India</v>
      </c>
      <c r="C35" s="193">
        <v>9781682821558</v>
      </c>
      <c r="D35" s="194" t="s">
        <v>88</v>
      </c>
      <c r="E35" s="194" t="s">
        <v>139</v>
      </c>
      <c r="F35" s="195" t="s">
        <v>8</v>
      </c>
      <c r="G35" s="196">
        <v>1</v>
      </c>
      <c r="H35" s="197">
        <v>42942</v>
      </c>
      <c r="I35" s="196">
        <v>2018</v>
      </c>
      <c r="J35" s="195" t="s">
        <v>8</v>
      </c>
      <c r="K35" s="198">
        <v>43.95</v>
      </c>
      <c r="L35" s="195" t="s">
        <v>115</v>
      </c>
      <c r="M35" s="195" t="s">
        <v>10</v>
      </c>
      <c r="N35" s="190" t="str">
        <f t="shared" si="0"/>
        <v/>
      </c>
      <c r="P35" s="180" t="str">
        <f t="shared" si="1"/>
        <v/>
      </c>
      <c r="Q35" s="180" t="str">
        <f t="shared" si="2"/>
        <v/>
      </c>
      <c r="R35" s="191" t="str">
        <f t="shared" si="3"/>
        <v>http://www.cengage.com/search/showresults.do?Ntk=APG&amp;Ntt=9781682821558&amp;N=197</v>
      </c>
      <c r="S35" s="192" t="s">
        <v>271</v>
      </c>
      <c r="W35" s="181"/>
      <c r="Y35" s="179"/>
    </row>
    <row r="36" spans="1:25" s="140" customFormat="1" x14ac:dyDescent="0.3">
      <c r="A36" s="183"/>
      <c r="B36" s="184" t="str">
        <f t="shared" si="4"/>
        <v>Cause &amp; Effect: Ancient Civilizations: Ancient Mesopotamia</v>
      </c>
      <c r="C36" s="193">
        <v>9781682821596</v>
      </c>
      <c r="D36" s="194" t="s">
        <v>88</v>
      </c>
      <c r="E36" s="194" t="s">
        <v>139</v>
      </c>
      <c r="F36" s="195" t="s">
        <v>8</v>
      </c>
      <c r="G36" s="196">
        <v>1</v>
      </c>
      <c r="H36" s="197">
        <v>42943</v>
      </c>
      <c r="I36" s="196">
        <v>2018</v>
      </c>
      <c r="J36" s="195" t="s">
        <v>8</v>
      </c>
      <c r="K36" s="198">
        <v>43.95</v>
      </c>
      <c r="L36" s="195" t="s">
        <v>115</v>
      </c>
      <c r="M36" s="195" t="s">
        <v>10</v>
      </c>
      <c r="N36" s="190" t="str">
        <f t="shared" si="0"/>
        <v/>
      </c>
      <c r="P36" s="180" t="str">
        <f t="shared" si="1"/>
        <v/>
      </c>
      <c r="Q36" s="180" t="str">
        <f t="shared" si="2"/>
        <v/>
      </c>
      <c r="R36" s="191" t="str">
        <f t="shared" si="3"/>
        <v>http://www.cengage.com/search/showresults.do?Ntk=APG&amp;Ntt=9781682821596&amp;N=197</v>
      </c>
      <c r="S36" s="192" t="s">
        <v>260</v>
      </c>
      <c r="W36" s="181"/>
      <c r="Y36" s="179"/>
    </row>
    <row r="37" spans="1:25" s="140" customFormat="1" x14ac:dyDescent="0.3">
      <c r="A37" s="183"/>
      <c r="B37" s="184" t="str">
        <f t="shared" si="4"/>
        <v>Cause &amp; Effect: Ancient Civilizations: Ancient Rome</v>
      </c>
      <c r="C37" s="193">
        <v>9781682821619</v>
      </c>
      <c r="D37" s="194" t="s">
        <v>88</v>
      </c>
      <c r="E37" s="194" t="s">
        <v>139</v>
      </c>
      <c r="F37" s="195" t="s">
        <v>8</v>
      </c>
      <c r="G37" s="196">
        <v>1</v>
      </c>
      <c r="H37" s="197">
        <v>42943</v>
      </c>
      <c r="I37" s="196">
        <v>2018</v>
      </c>
      <c r="J37" s="195" t="s">
        <v>8</v>
      </c>
      <c r="K37" s="198">
        <v>43.95</v>
      </c>
      <c r="L37" s="195" t="s">
        <v>115</v>
      </c>
      <c r="M37" s="195" t="s">
        <v>10</v>
      </c>
      <c r="N37" s="190" t="str">
        <f t="shared" si="0"/>
        <v/>
      </c>
      <c r="P37" s="180" t="str">
        <f t="shared" si="1"/>
        <v/>
      </c>
      <c r="Q37" s="180" t="str">
        <f t="shared" si="2"/>
        <v/>
      </c>
      <c r="R37" s="191" t="str">
        <f t="shared" si="3"/>
        <v>http://www.cengage.com/search/showresults.do?Ntk=APG&amp;Ntt=9781682821619&amp;N=197</v>
      </c>
      <c r="S37" s="192" t="s">
        <v>259</v>
      </c>
      <c r="W37" s="181"/>
      <c r="Y37" s="179"/>
    </row>
    <row r="38" spans="1:25" s="140" customFormat="1" x14ac:dyDescent="0.3">
      <c r="A38" s="183"/>
      <c r="B38" s="184" t="str">
        <f t="shared" si="4"/>
        <v>Cause &amp; Effect: Ancient Civilizations: The Ancient Aztecs</v>
      </c>
      <c r="C38" s="193">
        <v>9781682821473</v>
      </c>
      <c r="D38" s="194" t="s">
        <v>88</v>
      </c>
      <c r="E38" s="194" t="s">
        <v>139</v>
      </c>
      <c r="F38" s="195" t="s">
        <v>8</v>
      </c>
      <c r="G38" s="196">
        <v>1</v>
      </c>
      <c r="H38" s="197">
        <v>42943</v>
      </c>
      <c r="I38" s="196">
        <v>2018</v>
      </c>
      <c r="J38" s="195" t="s">
        <v>8</v>
      </c>
      <c r="K38" s="198">
        <v>43.95</v>
      </c>
      <c r="L38" s="195" t="s">
        <v>115</v>
      </c>
      <c r="M38" s="195" t="s">
        <v>10</v>
      </c>
      <c r="N38" s="190" t="str">
        <f t="shared" si="0"/>
        <v/>
      </c>
      <c r="P38" s="180" t="str">
        <f t="shared" si="1"/>
        <v/>
      </c>
      <c r="Q38" s="180" t="str">
        <f t="shared" si="2"/>
        <v/>
      </c>
      <c r="R38" s="191" t="str">
        <f t="shared" si="3"/>
        <v>http://www.cengage.com/search/showresults.do?Ntk=APG&amp;Ntt=9781682821473&amp;N=197</v>
      </c>
      <c r="S38" s="192" t="s">
        <v>265</v>
      </c>
      <c r="W38" s="181"/>
      <c r="Y38" s="179"/>
    </row>
    <row r="39" spans="1:25" s="140" customFormat="1" x14ac:dyDescent="0.3">
      <c r="A39" s="183"/>
      <c r="B39" s="184" t="str">
        <f t="shared" si="4"/>
        <v>Cause &amp; Effect: Ancient Civilizations: The Ancient Mayans</v>
      </c>
      <c r="C39" s="193">
        <v>9781682821572</v>
      </c>
      <c r="D39" s="194" t="s">
        <v>88</v>
      </c>
      <c r="E39" s="194" t="s">
        <v>139</v>
      </c>
      <c r="F39" s="195" t="s">
        <v>8</v>
      </c>
      <c r="G39" s="196">
        <v>1</v>
      </c>
      <c r="H39" s="197">
        <v>42943</v>
      </c>
      <c r="I39" s="196">
        <v>2018</v>
      </c>
      <c r="J39" s="195" t="s">
        <v>8</v>
      </c>
      <c r="K39" s="198">
        <v>43.95</v>
      </c>
      <c r="L39" s="195" t="s">
        <v>115</v>
      </c>
      <c r="M39" s="195" t="s">
        <v>10</v>
      </c>
      <c r="N39" s="190" t="str">
        <f t="shared" si="0"/>
        <v/>
      </c>
      <c r="P39" s="180" t="str">
        <f t="shared" si="1"/>
        <v/>
      </c>
      <c r="Q39" s="180" t="str">
        <f t="shared" si="2"/>
        <v/>
      </c>
      <c r="R39" s="191" t="str">
        <f t="shared" si="3"/>
        <v>http://www.cengage.com/search/showresults.do?Ntk=APG&amp;Ntt=9781682821572&amp;N=197</v>
      </c>
      <c r="S39" s="192" t="s">
        <v>261</v>
      </c>
      <c r="W39" s="181"/>
      <c r="Y39" s="179"/>
    </row>
    <row r="40" spans="1:25" s="140" customFormat="1" x14ac:dyDescent="0.3">
      <c r="A40" s="183"/>
      <c r="B40" s="184" t="str">
        <f t="shared" si="4"/>
        <v>Cause &amp; Effect: Modern Wars: The Cold War</v>
      </c>
      <c r="C40" s="193">
        <v>9781682821633</v>
      </c>
      <c r="D40" s="194" t="s">
        <v>88</v>
      </c>
      <c r="E40" s="194" t="s">
        <v>139</v>
      </c>
      <c r="F40" s="195" t="s">
        <v>8</v>
      </c>
      <c r="G40" s="196">
        <v>1</v>
      </c>
      <c r="H40" s="197">
        <v>42943</v>
      </c>
      <c r="I40" s="196">
        <v>2018</v>
      </c>
      <c r="J40" s="195" t="s">
        <v>8</v>
      </c>
      <c r="K40" s="198">
        <v>43.95</v>
      </c>
      <c r="L40" s="195" t="s">
        <v>115</v>
      </c>
      <c r="M40" s="195" t="s">
        <v>10</v>
      </c>
      <c r="N40" s="190" t="str">
        <f t="shared" si="0"/>
        <v/>
      </c>
      <c r="P40" s="180" t="str">
        <f t="shared" si="1"/>
        <v/>
      </c>
      <c r="Q40" s="180" t="str">
        <f t="shared" si="2"/>
        <v/>
      </c>
      <c r="R40" s="191" t="str">
        <f t="shared" si="3"/>
        <v>http://www.cengage.com/search/showresults.do?Ntk=APG&amp;Ntt=9781682821633&amp;N=197</v>
      </c>
      <c r="S40" s="192" t="s">
        <v>268</v>
      </c>
      <c r="W40" s="181"/>
      <c r="Y40" s="179"/>
    </row>
    <row r="41" spans="1:25" s="140" customFormat="1" x14ac:dyDescent="0.3">
      <c r="A41" s="183"/>
      <c r="B41" s="184" t="str">
        <f t="shared" si="4"/>
        <v>Cause &amp; Effect: Modern Wars: The Korean War</v>
      </c>
      <c r="C41" s="193">
        <v>9781682821657</v>
      </c>
      <c r="D41" s="194" t="s">
        <v>88</v>
      </c>
      <c r="E41" s="194" t="s">
        <v>139</v>
      </c>
      <c r="F41" s="195" t="s">
        <v>8</v>
      </c>
      <c r="G41" s="196">
        <v>1</v>
      </c>
      <c r="H41" s="197">
        <v>42942</v>
      </c>
      <c r="I41" s="196">
        <v>2018</v>
      </c>
      <c r="J41" s="195" t="s">
        <v>8</v>
      </c>
      <c r="K41" s="198">
        <v>43.95</v>
      </c>
      <c r="L41" s="195" t="s">
        <v>115</v>
      </c>
      <c r="M41" s="195" t="s">
        <v>10</v>
      </c>
      <c r="N41" s="190" t="str">
        <f t="shared" si="0"/>
        <v/>
      </c>
      <c r="P41" s="180" t="str">
        <f t="shared" si="1"/>
        <v/>
      </c>
      <c r="Q41" s="180" t="str">
        <f t="shared" si="2"/>
        <v/>
      </c>
      <c r="R41" s="191" t="str">
        <f t="shared" si="3"/>
        <v>http://www.cengage.com/search/showresults.do?Ntk=APG&amp;Ntt=9781682821657&amp;N=197</v>
      </c>
      <c r="S41" s="192" t="s">
        <v>276</v>
      </c>
      <c r="W41" s="181"/>
      <c r="Y41" s="179"/>
    </row>
    <row r="42" spans="1:25" s="140" customFormat="1" x14ac:dyDescent="0.3">
      <c r="A42" s="183"/>
      <c r="B42" s="184" t="str">
        <f t="shared" si="4"/>
        <v>Cause &amp; Effect: Modern Wars: The Persian Gulf War</v>
      </c>
      <c r="C42" s="193">
        <v>9781682821671</v>
      </c>
      <c r="D42" s="194" t="s">
        <v>88</v>
      </c>
      <c r="E42" s="194" t="s">
        <v>139</v>
      </c>
      <c r="F42" s="195" t="s">
        <v>8</v>
      </c>
      <c r="G42" s="196">
        <v>1</v>
      </c>
      <c r="H42" s="197">
        <v>42943</v>
      </c>
      <c r="I42" s="196">
        <v>2018</v>
      </c>
      <c r="J42" s="195" t="s">
        <v>8</v>
      </c>
      <c r="K42" s="198">
        <v>43.95</v>
      </c>
      <c r="L42" s="195" t="s">
        <v>115</v>
      </c>
      <c r="M42" s="195" t="s">
        <v>10</v>
      </c>
      <c r="N42" s="190" t="str">
        <f t="shared" si="0"/>
        <v/>
      </c>
      <c r="P42" s="180" t="str">
        <f t="shared" si="1"/>
        <v/>
      </c>
      <c r="Q42" s="180" t="str">
        <f t="shared" si="2"/>
        <v/>
      </c>
      <c r="R42" s="191" t="str">
        <f t="shared" si="3"/>
        <v>http://www.cengage.com/search/showresults.do?Ntk=APG&amp;Ntt=9781682821671&amp;N=197</v>
      </c>
      <c r="S42" s="192" t="s">
        <v>258</v>
      </c>
      <c r="W42" s="181"/>
      <c r="Y42" s="179"/>
    </row>
    <row r="43" spans="1:25" s="140" customFormat="1" x14ac:dyDescent="0.3">
      <c r="A43" s="183"/>
      <c r="B43" s="184" t="str">
        <f t="shared" si="4"/>
        <v>Cause &amp; Effect: Modern Wars: The Vietnam War</v>
      </c>
      <c r="C43" s="193">
        <v>9781682821695</v>
      </c>
      <c r="D43" s="194" t="s">
        <v>88</v>
      </c>
      <c r="E43" s="194" t="s">
        <v>139</v>
      </c>
      <c r="F43" s="195" t="s">
        <v>8</v>
      </c>
      <c r="G43" s="196">
        <v>1</v>
      </c>
      <c r="H43" s="197">
        <v>42941</v>
      </c>
      <c r="I43" s="196">
        <v>2018</v>
      </c>
      <c r="J43" s="195" t="s">
        <v>8</v>
      </c>
      <c r="K43" s="198">
        <v>43.95</v>
      </c>
      <c r="L43" s="195" t="s">
        <v>115</v>
      </c>
      <c r="M43" s="195" t="s">
        <v>10</v>
      </c>
      <c r="N43" s="190" t="str">
        <f t="shared" si="0"/>
        <v/>
      </c>
      <c r="P43" s="180" t="str">
        <f t="shared" si="1"/>
        <v/>
      </c>
      <c r="Q43" s="180" t="str">
        <f t="shared" si="2"/>
        <v/>
      </c>
      <c r="R43" s="191" t="str">
        <f t="shared" si="3"/>
        <v>http://www.cengage.com/search/showresults.do?Ntk=APG&amp;Ntt=9781682821695&amp;N=197</v>
      </c>
      <c r="S43" s="192" t="s">
        <v>281</v>
      </c>
      <c r="W43" s="181"/>
      <c r="Y43" s="179"/>
    </row>
    <row r="44" spans="1:25" s="140" customFormat="1" x14ac:dyDescent="0.3">
      <c r="A44" s="183"/>
      <c r="B44" s="184" t="str">
        <f t="shared" si="4"/>
        <v>Cause &amp; Effect: Modern Wars: The War on Terror</v>
      </c>
      <c r="C44" s="193">
        <v>9781682821718</v>
      </c>
      <c r="D44" s="194" t="s">
        <v>88</v>
      </c>
      <c r="E44" s="194" t="s">
        <v>139</v>
      </c>
      <c r="F44" s="195" t="s">
        <v>8</v>
      </c>
      <c r="G44" s="196">
        <v>1</v>
      </c>
      <c r="H44" s="197">
        <v>42941</v>
      </c>
      <c r="I44" s="196">
        <v>2018</v>
      </c>
      <c r="J44" s="195" t="s">
        <v>8</v>
      </c>
      <c r="K44" s="198">
        <v>43.95</v>
      </c>
      <c r="L44" s="195" t="s">
        <v>115</v>
      </c>
      <c r="M44" s="195" t="s">
        <v>10</v>
      </c>
      <c r="N44" s="190" t="str">
        <f t="shared" si="0"/>
        <v/>
      </c>
      <c r="P44" s="180" t="str">
        <f t="shared" si="1"/>
        <v/>
      </c>
      <c r="Q44" s="180" t="str">
        <f t="shared" si="2"/>
        <v/>
      </c>
      <c r="R44" s="191" t="str">
        <f t="shared" si="3"/>
        <v>http://www.cengage.com/search/showresults.do?Ntk=APG&amp;Ntt=9781682821718&amp;N=197</v>
      </c>
      <c r="S44" s="192" t="s">
        <v>280</v>
      </c>
      <c r="W44" s="181"/>
      <c r="Y44" s="179"/>
    </row>
    <row r="45" spans="1:25" s="140" customFormat="1" x14ac:dyDescent="0.3">
      <c r="A45" s="183"/>
      <c r="B45" s="184" t="str">
        <f t="shared" si="4"/>
        <v>Cause &amp; Effect: Modern Wars: World War I</v>
      </c>
      <c r="C45" s="193">
        <v>9781682821732</v>
      </c>
      <c r="D45" s="194" t="s">
        <v>88</v>
      </c>
      <c r="E45" s="194" t="s">
        <v>139</v>
      </c>
      <c r="F45" s="195" t="s">
        <v>8</v>
      </c>
      <c r="G45" s="196">
        <v>1</v>
      </c>
      <c r="H45" s="197">
        <v>42957</v>
      </c>
      <c r="I45" s="196">
        <v>2018</v>
      </c>
      <c r="J45" s="195" t="s">
        <v>8</v>
      </c>
      <c r="K45" s="198">
        <v>43.95</v>
      </c>
      <c r="L45" s="195" t="s">
        <v>115</v>
      </c>
      <c r="M45" s="195" t="s">
        <v>10</v>
      </c>
      <c r="N45" s="190" t="str">
        <f t="shared" si="0"/>
        <v/>
      </c>
      <c r="P45" s="180" t="str">
        <f t="shared" si="1"/>
        <v/>
      </c>
      <c r="Q45" s="180" t="str">
        <f t="shared" si="2"/>
        <v/>
      </c>
      <c r="R45" s="191" t="str">
        <f t="shared" si="3"/>
        <v>http://www.cengage.com/search/showresults.do?Ntk=APG&amp;Ntt=9781682821732&amp;N=197</v>
      </c>
      <c r="S45" s="192" t="s">
        <v>222</v>
      </c>
      <c r="W45" s="181"/>
      <c r="Y45" s="179"/>
    </row>
    <row r="46" spans="1:25" s="140" customFormat="1" x14ac:dyDescent="0.3">
      <c r="A46" s="183"/>
      <c r="B46" s="184" t="str">
        <f t="shared" si="4"/>
        <v>Cause &amp; Effect: Modern Wars: World War II</v>
      </c>
      <c r="C46" s="193">
        <v>9781682821756</v>
      </c>
      <c r="D46" s="194" t="s">
        <v>88</v>
      </c>
      <c r="E46" s="194" t="s">
        <v>139</v>
      </c>
      <c r="F46" s="195" t="s">
        <v>8</v>
      </c>
      <c r="G46" s="196">
        <v>1</v>
      </c>
      <c r="H46" s="197">
        <v>42941</v>
      </c>
      <c r="I46" s="196">
        <v>2018</v>
      </c>
      <c r="J46" s="195" t="s">
        <v>8</v>
      </c>
      <c r="K46" s="198">
        <v>43.95</v>
      </c>
      <c r="L46" s="195" t="s">
        <v>115</v>
      </c>
      <c r="M46" s="195" t="s">
        <v>10</v>
      </c>
      <c r="N46" s="190" t="str">
        <f t="shared" si="0"/>
        <v/>
      </c>
      <c r="P46" s="180" t="str">
        <f t="shared" si="1"/>
        <v/>
      </c>
      <c r="Q46" s="180" t="str">
        <f t="shared" si="2"/>
        <v/>
      </c>
      <c r="R46" s="191" t="str">
        <f t="shared" si="3"/>
        <v>http://www.cengage.com/search/showresults.do?Ntk=APG&amp;Ntt=9781682821756&amp;N=197</v>
      </c>
      <c r="S46" s="192" t="s">
        <v>279</v>
      </c>
      <c r="W46" s="181"/>
      <c r="Y46" s="179"/>
    </row>
    <row r="47" spans="1:25" s="140" customFormat="1" ht="28.8" x14ac:dyDescent="0.3">
      <c r="A47" s="183"/>
      <c r="B47" s="184" t="str">
        <f t="shared" si="4"/>
        <v>Checks and Balances in the U.S. Government: The Executive Branch: Carrying Out and Enforcing Laws</v>
      </c>
      <c r="C47" s="193">
        <v>9781538301661</v>
      </c>
      <c r="D47" s="194" t="s">
        <v>14</v>
      </c>
      <c r="E47" s="194" t="s">
        <v>42</v>
      </c>
      <c r="F47" s="195" t="s">
        <v>8</v>
      </c>
      <c r="G47" s="196">
        <v>1</v>
      </c>
      <c r="H47" s="197">
        <v>43279</v>
      </c>
      <c r="I47" s="196">
        <v>2019</v>
      </c>
      <c r="J47" s="195" t="s">
        <v>8</v>
      </c>
      <c r="K47" s="198">
        <v>39.880000000000003</v>
      </c>
      <c r="L47" s="195" t="s">
        <v>16</v>
      </c>
      <c r="M47" s="195" t="s">
        <v>10</v>
      </c>
      <c r="N47" s="190" t="str">
        <f t="shared" si="0"/>
        <v/>
      </c>
      <c r="P47" s="180" t="str">
        <f t="shared" si="1"/>
        <v/>
      </c>
      <c r="Q47" s="180" t="str">
        <f t="shared" si="2"/>
        <v/>
      </c>
      <c r="R47" s="191" t="str">
        <f t="shared" si="3"/>
        <v>http://www.cengage.com/search/showresults.do?Ntk=APG&amp;Ntt=9781538301661&amp;N=197</v>
      </c>
      <c r="S47" s="192" t="s">
        <v>146</v>
      </c>
      <c r="W47" s="181"/>
      <c r="Y47" s="179"/>
    </row>
    <row r="48" spans="1:25" s="140" customFormat="1" ht="28.8" x14ac:dyDescent="0.3">
      <c r="A48" s="183"/>
      <c r="B48" s="184" t="str">
        <f t="shared" si="4"/>
        <v>Checks and Balances in the U.S. Government: The Judicial Branch: Evaluating and Interpreting Laws</v>
      </c>
      <c r="C48" s="193">
        <v>9781538301692</v>
      </c>
      <c r="D48" s="194" t="s">
        <v>14</v>
      </c>
      <c r="E48" s="194" t="s">
        <v>42</v>
      </c>
      <c r="F48" s="195" t="s">
        <v>8</v>
      </c>
      <c r="G48" s="196">
        <v>1</v>
      </c>
      <c r="H48" s="197">
        <v>43279</v>
      </c>
      <c r="I48" s="196">
        <v>2019</v>
      </c>
      <c r="J48" s="195" t="s">
        <v>8</v>
      </c>
      <c r="K48" s="198">
        <v>39.880000000000003</v>
      </c>
      <c r="L48" s="195" t="s">
        <v>16</v>
      </c>
      <c r="M48" s="195" t="s">
        <v>10</v>
      </c>
      <c r="N48" s="190" t="str">
        <f t="shared" si="0"/>
        <v/>
      </c>
      <c r="P48" s="180" t="str">
        <f t="shared" si="1"/>
        <v/>
      </c>
      <c r="Q48" s="180" t="str">
        <f t="shared" si="2"/>
        <v/>
      </c>
      <c r="R48" s="191" t="str">
        <f t="shared" si="3"/>
        <v>http://www.cengage.com/search/showresults.do?Ntk=APG&amp;Ntt=9781538301692&amp;N=197</v>
      </c>
      <c r="S48" s="192" t="s">
        <v>145</v>
      </c>
      <c r="W48" s="181"/>
      <c r="Y48" s="179"/>
    </row>
    <row r="49" spans="1:25" s="140" customFormat="1" ht="28.8" x14ac:dyDescent="0.3">
      <c r="A49" s="183"/>
      <c r="B49" s="184" t="str">
        <f t="shared" si="4"/>
        <v>Checks and Balances in the U.S. Government: The Legislative Branch: Making Laws</v>
      </c>
      <c r="C49" s="193">
        <v>9781538301722</v>
      </c>
      <c r="D49" s="194" t="s">
        <v>14</v>
      </c>
      <c r="E49" s="194" t="s">
        <v>42</v>
      </c>
      <c r="F49" s="195" t="s">
        <v>8</v>
      </c>
      <c r="G49" s="196">
        <v>1</v>
      </c>
      <c r="H49" s="197">
        <v>43279</v>
      </c>
      <c r="I49" s="196">
        <v>2019</v>
      </c>
      <c r="J49" s="195" t="s">
        <v>8</v>
      </c>
      <c r="K49" s="198">
        <v>39.880000000000003</v>
      </c>
      <c r="L49" s="195" t="s">
        <v>16</v>
      </c>
      <c r="M49" s="195" t="s">
        <v>10</v>
      </c>
      <c r="N49" s="190" t="str">
        <f t="shared" si="0"/>
        <v/>
      </c>
      <c r="P49" s="180" t="str">
        <f t="shared" si="1"/>
        <v/>
      </c>
      <c r="Q49" s="180" t="str">
        <f t="shared" si="2"/>
        <v/>
      </c>
      <c r="R49" s="191" t="str">
        <f t="shared" si="3"/>
        <v>http://www.cengage.com/search/showresults.do?Ntk=APG&amp;Ntt=9781538301722&amp;N=197</v>
      </c>
      <c r="S49" s="192" t="s">
        <v>144</v>
      </c>
      <c r="W49" s="181"/>
      <c r="Y49" s="179"/>
    </row>
    <row r="50" spans="1:25" s="140" customFormat="1" ht="28.8" x14ac:dyDescent="0.3">
      <c r="A50" s="183"/>
      <c r="B50" s="184" t="str">
        <f t="shared" si="4"/>
        <v>Checks and Balances in the U.S. Government: The U.S. Constitution and the Separation of Powers</v>
      </c>
      <c r="C50" s="193">
        <v>9781538301753</v>
      </c>
      <c r="D50" s="194" t="s">
        <v>14</v>
      </c>
      <c r="E50" s="194" t="s">
        <v>42</v>
      </c>
      <c r="F50" s="195" t="s">
        <v>8</v>
      </c>
      <c r="G50" s="196">
        <v>1</v>
      </c>
      <c r="H50" s="197">
        <v>43279</v>
      </c>
      <c r="I50" s="196">
        <v>2019</v>
      </c>
      <c r="J50" s="195" t="s">
        <v>8</v>
      </c>
      <c r="K50" s="198">
        <v>39.880000000000003</v>
      </c>
      <c r="L50" s="195" t="s">
        <v>16</v>
      </c>
      <c r="M50" s="195" t="s">
        <v>10</v>
      </c>
      <c r="N50" s="190" t="str">
        <f t="shared" si="0"/>
        <v/>
      </c>
      <c r="P50" s="180" t="str">
        <f t="shared" si="1"/>
        <v/>
      </c>
      <c r="Q50" s="180" t="str">
        <f t="shared" si="2"/>
        <v/>
      </c>
      <c r="R50" s="191" t="str">
        <f t="shared" si="3"/>
        <v>http://www.cengage.com/search/showresults.do?Ntk=APG&amp;Ntt=9781538301753&amp;N=197</v>
      </c>
      <c r="S50" s="192" t="s">
        <v>143</v>
      </c>
      <c r="W50" s="181"/>
      <c r="Y50" s="179"/>
    </row>
    <row r="51" spans="1:25" s="140" customFormat="1" x14ac:dyDescent="0.3">
      <c r="A51" s="183"/>
      <c r="B51" s="184" t="s">
        <v>2374</v>
      </c>
      <c r="C51" s="185">
        <v>9780028665122</v>
      </c>
      <c r="D51" s="186" t="s">
        <v>80</v>
      </c>
      <c r="E51" s="186" t="s">
        <v>2375</v>
      </c>
      <c r="F51" s="187"/>
      <c r="G51" s="187">
        <v>47</v>
      </c>
      <c r="H51" s="188">
        <v>43847</v>
      </c>
      <c r="I51" s="187">
        <v>2020</v>
      </c>
      <c r="J51" s="187">
        <v>6</v>
      </c>
      <c r="K51" s="189">
        <v>840.84</v>
      </c>
      <c r="L51" s="187" t="s">
        <v>9</v>
      </c>
      <c r="M51" s="187" t="s">
        <v>84</v>
      </c>
      <c r="N51" s="190" t="str">
        <f t="shared" si="0"/>
        <v/>
      </c>
      <c r="P51" s="180" t="str">
        <f t="shared" si="1"/>
        <v/>
      </c>
      <c r="Q51" s="180" t="str">
        <f t="shared" si="2"/>
        <v/>
      </c>
      <c r="R51" s="191" t="str">
        <f t="shared" si="3"/>
        <v>http://www.cengage.com/search/showresults.do?Ntk=APG&amp;Ntt=9780028665122&amp;N=197</v>
      </c>
      <c r="S51" s="192" t="s">
        <v>2374</v>
      </c>
      <c r="W51" s="181"/>
      <c r="Y51" s="179"/>
    </row>
    <row r="52" spans="1:25" s="140" customFormat="1" x14ac:dyDescent="0.3">
      <c r="A52" s="183"/>
      <c r="B52" s="184" t="str">
        <f t="shared" ref="B52:B83" si="5">HYPERLINK(R52,S52)</f>
        <v>Cutting Edge Careers: Big Data Analyst</v>
      </c>
      <c r="C52" s="193">
        <v>9781682821770</v>
      </c>
      <c r="D52" s="194" t="s">
        <v>88</v>
      </c>
      <c r="E52" s="194" t="s">
        <v>34</v>
      </c>
      <c r="F52" s="195" t="s">
        <v>8</v>
      </c>
      <c r="G52" s="196">
        <v>1</v>
      </c>
      <c r="H52" s="197">
        <v>42892</v>
      </c>
      <c r="I52" s="196">
        <v>2018</v>
      </c>
      <c r="J52" s="195" t="s">
        <v>8</v>
      </c>
      <c r="K52" s="198">
        <v>43.95</v>
      </c>
      <c r="L52" s="195" t="s">
        <v>115</v>
      </c>
      <c r="M52" s="195" t="s">
        <v>10</v>
      </c>
      <c r="N52" s="190" t="str">
        <f t="shared" si="0"/>
        <v/>
      </c>
      <c r="P52" s="180" t="str">
        <f t="shared" si="1"/>
        <v/>
      </c>
      <c r="Q52" s="180" t="str">
        <f t="shared" si="2"/>
        <v/>
      </c>
      <c r="R52" s="191" t="str">
        <f t="shared" si="3"/>
        <v>http://www.cengage.com/search/showresults.do?Ntk=APG&amp;Ntt=9781682821770&amp;N=197</v>
      </c>
      <c r="S52" s="192" t="s">
        <v>282</v>
      </c>
      <c r="W52" s="181"/>
      <c r="Y52" s="179"/>
    </row>
    <row r="53" spans="1:25" s="140" customFormat="1" x14ac:dyDescent="0.3">
      <c r="A53" s="183"/>
      <c r="B53" s="184" t="str">
        <f t="shared" si="5"/>
        <v>Cutting Edge Careers: Biomedical Engineer</v>
      </c>
      <c r="C53" s="193">
        <v>9781682821794</v>
      </c>
      <c r="D53" s="194" t="s">
        <v>88</v>
      </c>
      <c r="E53" s="194" t="s">
        <v>34</v>
      </c>
      <c r="F53" s="195" t="s">
        <v>8</v>
      </c>
      <c r="G53" s="196">
        <v>1</v>
      </c>
      <c r="H53" s="197">
        <v>42942</v>
      </c>
      <c r="I53" s="196">
        <v>2018</v>
      </c>
      <c r="J53" s="195" t="s">
        <v>8</v>
      </c>
      <c r="K53" s="198">
        <v>43.95</v>
      </c>
      <c r="L53" s="195" t="s">
        <v>115</v>
      </c>
      <c r="M53" s="195" t="s">
        <v>10</v>
      </c>
      <c r="N53" s="190" t="str">
        <f t="shared" si="0"/>
        <v/>
      </c>
      <c r="P53" s="180" t="str">
        <f t="shared" si="1"/>
        <v/>
      </c>
      <c r="Q53" s="180" t="str">
        <f t="shared" si="2"/>
        <v/>
      </c>
      <c r="R53" s="191" t="str">
        <f t="shared" si="3"/>
        <v>http://www.cengage.com/search/showresults.do?Ntk=APG&amp;Ntt=9781682821794&amp;N=197</v>
      </c>
      <c r="S53" s="192" t="s">
        <v>274</v>
      </c>
      <c r="W53" s="181"/>
      <c r="Y53" s="179"/>
    </row>
    <row r="54" spans="1:25" s="140" customFormat="1" x14ac:dyDescent="0.3">
      <c r="A54" s="183"/>
      <c r="B54" s="184" t="str">
        <f t="shared" si="5"/>
        <v>Cutting Edge Careers: Cybersecurity Analyst</v>
      </c>
      <c r="C54" s="193">
        <v>9781682821831</v>
      </c>
      <c r="D54" s="194" t="s">
        <v>88</v>
      </c>
      <c r="E54" s="194" t="s">
        <v>34</v>
      </c>
      <c r="F54" s="195" t="s">
        <v>8</v>
      </c>
      <c r="G54" s="196">
        <v>1</v>
      </c>
      <c r="H54" s="197">
        <v>42892</v>
      </c>
      <c r="I54" s="196">
        <v>2018</v>
      </c>
      <c r="J54" s="195" t="s">
        <v>8</v>
      </c>
      <c r="K54" s="198">
        <v>43.95</v>
      </c>
      <c r="L54" s="195" t="s">
        <v>115</v>
      </c>
      <c r="M54" s="195" t="s">
        <v>10</v>
      </c>
      <c r="N54" s="190" t="str">
        <f t="shared" si="0"/>
        <v/>
      </c>
      <c r="P54" s="180" t="str">
        <f t="shared" si="1"/>
        <v/>
      </c>
      <c r="Q54" s="180" t="str">
        <f t="shared" si="2"/>
        <v/>
      </c>
      <c r="R54" s="191" t="str">
        <f t="shared" si="3"/>
        <v>http://www.cengage.com/search/showresults.do?Ntk=APG&amp;Ntt=9781682821831&amp;N=197</v>
      </c>
      <c r="S54" s="192" t="s">
        <v>283</v>
      </c>
      <c r="W54" s="181"/>
      <c r="Y54" s="179"/>
    </row>
    <row r="55" spans="1:25" s="140" customFormat="1" x14ac:dyDescent="0.3">
      <c r="A55" s="183"/>
      <c r="B55" s="184" t="str">
        <f t="shared" si="5"/>
        <v>Cutting Edge Careers: Robotics Engineer</v>
      </c>
      <c r="C55" s="193">
        <v>9781682821879</v>
      </c>
      <c r="D55" s="194" t="s">
        <v>88</v>
      </c>
      <c r="E55" s="194" t="s">
        <v>34</v>
      </c>
      <c r="F55" s="195" t="s">
        <v>8</v>
      </c>
      <c r="G55" s="196">
        <v>1</v>
      </c>
      <c r="H55" s="197">
        <v>42892</v>
      </c>
      <c r="I55" s="196">
        <v>2018</v>
      </c>
      <c r="J55" s="195" t="s">
        <v>8</v>
      </c>
      <c r="K55" s="198">
        <v>43.95</v>
      </c>
      <c r="L55" s="195" t="s">
        <v>115</v>
      </c>
      <c r="M55" s="195" t="s">
        <v>10</v>
      </c>
      <c r="N55" s="190" t="str">
        <f t="shared" si="0"/>
        <v/>
      </c>
      <c r="P55" s="180" t="str">
        <f t="shared" si="1"/>
        <v/>
      </c>
      <c r="Q55" s="180" t="str">
        <f t="shared" si="2"/>
        <v/>
      </c>
      <c r="R55" s="191" t="str">
        <f t="shared" si="3"/>
        <v>http://www.cengage.com/search/showresults.do?Ntk=APG&amp;Ntt=9781682821879&amp;N=197</v>
      </c>
      <c r="S55" s="192" t="s">
        <v>285</v>
      </c>
      <c r="W55" s="181"/>
      <c r="Y55" s="179"/>
    </row>
    <row r="56" spans="1:25" s="140" customFormat="1" x14ac:dyDescent="0.3">
      <c r="A56" s="183"/>
      <c r="B56" s="184" t="str">
        <f t="shared" si="5"/>
        <v>Cutting Edge Careers: Software Engineer</v>
      </c>
      <c r="C56" s="193">
        <v>9781682821893</v>
      </c>
      <c r="D56" s="194" t="s">
        <v>88</v>
      </c>
      <c r="E56" s="194" t="s">
        <v>34</v>
      </c>
      <c r="F56" s="195" t="s">
        <v>8</v>
      </c>
      <c r="G56" s="196">
        <v>1</v>
      </c>
      <c r="H56" s="197">
        <v>42892</v>
      </c>
      <c r="I56" s="196">
        <v>2018</v>
      </c>
      <c r="J56" s="195" t="s">
        <v>8</v>
      </c>
      <c r="K56" s="198">
        <v>43.95</v>
      </c>
      <c r="L56" s="195" t="s">
        <v>115</v>
      </c>
      <c r="M56" s="195" t="s">
        <v>10</v>
      </c>
      <c r="N56" s="190" t="str">
        <f t="shared" si="0"/>
        <v/>
      </c>
      <c r="P56" s="180" t="str">
        <f t="shared" si="1"/>
        <v/>
      </c>
      <c r="Q56" s="180" t="str">
        <f t="shared" si="2"/>
        <v/>
      </c>
      <c r="R56" s="191" t="str">
        <f t="shared" si="3"/>
        <v>http://www.cengage.com/search/showresults.do?Ntk=APG&amp;Ntt=9781682821893&amp;N=197</v>
      </c>
      <c r="S56" s="192" t="s">
        <v>286</v>
      </c>
      <c r="W56" s="181"/>
      <c r="Y56" s="179"/>
    </row>
    <row r="57" spans="1:25" s="140" customFormat="1" x14ac:dyDescent="0.3">
      <c r="A57" s="183"/>
      <c r="B57" s="184" t="str">
        <f t="shared" si="5"/>
        <v>Cutting Edge Careers: Video Game Designer</v>
      </c>
      <c r="C57" s="193">
        <v>9781682821855</v>
      </c>
      <c r="D57" s="194" t="s">
        <v>88</v>
      </c>
      <c r="E57" s="194" t="s">
        <v>34</v>
      </c>
      <c r="F57" s="195" t="s">
        <v>8</v>
      </c>
      <c r="G57" s="196">
        <v>1</v>
      </c>
      <c r="H57" s="197">
        <v>42892</v>
      </c>
      <c r="I57" s="196">
        <v>2018</v>
      </c>
      <c r="J57" s="195" t="s">
        <v>8</v>
      </c>
      <c r="K57" s="198">
        <v>43.95</v>
      </c>
      <c r="L57" s="195" t="s">
        <v>115</v>
      </c>
      <c r="M57" s="195" t="s">
        <v>10</v>
      </c>
      <c r="N57" s="190" t="str">
        <f t="shared" si="0"/>
        <v/>
      </c>
      <c r="P57" s="180" t="str">
        <f t="shared" si="1"/>
        <v/>
      </c>
      <c r="Q57" s="180" t="str">
        <f t="shared" si="2"/>
        <v/>
      </c>
      <c r="R57" s="191" t="str">
        <f t="shared" si="3"/>
        <v>http://www.cengage.com/search/showresults.do?Ntk=APG&amp;Ntt=9781682821855&amp;N=197</v>
      </c>
      <c r="S57" s="192" t="s">
        <v>284</v>
      </c>
      <c r="W57" s="181"/>
      <c r="Y57" s="179"/>
    </row>
    <row r="58" spans="1:25" s="140" customFormat="1" x14ac:dyDescent="0.3">
      <c r="A58" s="183"/>
      <c r="B58" s="184" t="str">
        <f t="shared" si="5"/>
        <v>Cutting Edge Careers: Virtual Reality Developer</v>
      </c>
      <c r="C58" s="193">
        <v>9781682821916</v>
      </c>
      <c r="D58" s="194" t="s">
        <v>88</v>
      </c>
      <c r="E58" s="194" t="s">
        <v>34</v>
      </c>
      <c r="F58" s="195" t="s">
        <v>8</v>
      </c>
      <c r="G58" s="196">
        <v>1</v>
      </c>
      <c r="H58" s="197">
        <v>42957</v>
      </c>
      <c r="I58" s="196">
        <v>2018</v>
      </c>
      <c r="J58" s="195" t="s">
        <v>8</v>
      </c>
      <c r="K58" s="198">
        <v>43.95</v>
      </c>
      <c r="L58" s="195" t="s">
        <v>115</v>
      </c>
      <c r="M58" s="195" t="s">
        <v>10</v>
      </c>
      <c r="N58" s="190" t="str">
        <f t="shared" si="0"/>
        <v/>
      </c>
      <c r="P58" s="180" t="str">
        <f t="shared" si="1"/>
        <v/>
      </c>
      <c r="Q58" s="180" t="str">
        <f t="shared" si="2"/>
        <v/>
      </c>
      <c r="R58" s="191" t="str">
        <f t="shared" si="3"/>
        <v>http://www.cengage.com/search/showresults.do?Ntk=APG&amp;Ntt=9781682821916&amp;N=197</v>
      </c>
      <c r="S58" s="192" t="s">
        <v>243</v>
      </c>
      <c r="W58" s="181"/>
      <c r="Y58" s="179"/>
    </row>
    <row r="59" spans="1:25" s="140" customFormat="1" x14ac:dyDescent="0.3">
      <c r="A59" s="183"/>
      <c r="B59" s="184" t="str">
        <f t="shared" si="5"/>
        <v>Debating History: Debates on 20th-Century Immigration</v>
      </c>
      <c r="C59" s="193">
        <v>9781682823705</v>
      </c>
      <c r="D59" s="194" t="s">
        <v>88</v>
      </c>
      <c r="E59" s="194" t="s">
        <v>139</v>
      </c>
      <c r="F59" s="195" t="s">
        <v>8</v>
      </c>
      <c r="G59" s="195">
        <v>1</v>
      </c>
      <c r="H59" s="197">
        <v>43304</v>
      </c>
      <c r="I59" s="195">
        <v>2018</v>
      </c>
      <c r="J59" s="195" t="s">
        <v>8</v>
      </c>
      <c r="K59" s="198">
        <v>49.92</v>
      </c>
      <c r="L59" s="195" t="s">
        <v>115</v>
      </c>
      <c r="M59" s="195" t="s">
        <v>10</v>
      </c>
      <c r="N59" s="190" t="str">
        <f t="shared" si="0"/>
        <v/>
      </c>
      <c r="P59" s="180" t="str">
        <f t="shared" si="1"/>
        <v/>
      </c>
      <c r="Q59" s="180" t="str">
        <f t="shared" si="2"/>
        <v/>
      </c>
      <c r="R59" s="191" t="str">
        <f t="shared" si="3"/>
        <v>http://www.cengage.com/search/showresults.do?Ntk=APG&amp;Ntt=9781682823705&amp;N=197</v>
      </c>
      <c r="S59" s="192" t="s">
        <v>418</v>
      </c>
      <c r="W59" s="181"/>
      <c r="Y59" s="179"/>
    </row>
    <row r="60" spans="1:25" s="140" customFormat="1" x14ac:dyDescent="0.3">
      <c r="A60" s="183"/>
      <c r="B60" s="184" t="str">
        <f t="shared" si="5"/>
        <v>Debating History: Debates on the 9/11 Attacks</v>
      </c>
      <c r="C60" s="193">
        <v>9781682823781</v>
      </c>
      <c r="D60" s="194" t="s">
        <v>88</v>
      </c>
      <c r="E60" s="194" t="s">
        <v>139</v>
      </c>
      <c r="F60" s="195" t="s">
        <v>8</v>
      </c>
      <c r="G60" s="195">
        <v>1</v>
      </c>
      <c r="H60" s="197">
        <v>43290</v>
      </c>
      <c r="I60" s="195">
        <v>2018</v>
      </c>
      <c r="J60" s="195" t="s">
        <v>8</v>
      </c>
      <c r="K60" s="198">
        <v>49.92</v>
      </c>
      <c r="L60" s="195" t="s">
        <v>115</v>
      </c>
      <c r="M60" s="195" t="s">
        <v>10</v>
      </c>
      <c r="N60" s="190" t="str">
        <f t="shared" si="0"/>
        <v/>
      </c>
      <c r="P60" s="180" t="str">
        <f t="shared" si="1"/>
        <v/>
      </c>
      <c r="Q60" s="180" t="str">
        <f t="shared" si="2"/>
        <v/>
      </c>
      <c r="R60" s="191" t="str">
        <f t="shared" si="3"/>
        <v>http://www.cengage.com/search/showresults.do?Ntk=APG&amp;Ntt=9781682823781&amp;N=197</v>
      </c>
      <c r="S60" s="192" t="s">
        <v>419</v>
      </c>
      <c r="W60" s="181"/>
      <c r="Y60" s="179"/>
    </row>
    <row r="61" spans="1:25" s="140" customFormat="1" x14ac:dyDescent="0.3">
      <c r="A61" s="183"/>
      <c r="B61" s="184" t="str">
        <f t="shared" si="5"/>
        <v>Debating History: Debates on the Crusades</v>
      </c>
      <c r="C61" s="193">
        <v>9781682823668</v>
      </c>
      <c r="D61" s="194" t="s">
        <v>88</v>
      </c>
      <c r="E61" s="194" t="s">
        <v>139</v>
      </c>
      <c r="F61" s="195" t="s">
        <v>8</v>
      </c>
      <c r="G61" s="195">
        <v>1</v>
      </c>
      <c r="H61" s="197">
        <v>43290</v>
      </c>
      <c r="I61" s="195">
        <v>2018</v>
      </c>
      <c r="J61" s="195" t="s">
        <v>8</v>
      </c>
      <c r="K61" s="198">
        <v>49.92</v>
      </c>
      <c r="L61" s="195" t="s">
        <v>115</v>
      </c>
      <c r="M61" s="195" t="s">
        <v>10</v>
      </c>
      <c r="N61" s="190" t="str">
        <f t="shared" si="0"/>
        <v/>
      </c>
      <c r="P61" s="180" t="str">
        <f t="shared" si="1"/>
        <v/>
      </c>
      <c r="Q61" s="180" t="str">
        <f t="shared" si="2"/>
        <v/>
      </c>
      <c r="R61" s="191" t="str">
        <f t="shared" si="3"/>
        <v>http://www.cengage.com/search/showresults.do?Ntk=APG&amp;Ntt=9781682823668&amp;N=197</v>
      </c>
      <c r="S61" s="192" t="s">
        <v>420</v>
      </c>
      <c r="W61" s="181"/>
      <c r="Y61" s="179"/>
    </row>
    <row r="62" spans="1:25" s="140" customFormat="1" x14ac:dyDescent="0.3">
      <c r="A62" s="183"/>
      <c r="B62" s="184" t="str">
        <f t="shared" si="5"/>
        <v>Debating History: Debates on the Holocaust</v>
      </c>
      <c r="C62" s="193">
        <v>9781682823682</v>
      </c>
      <c r="D62" s="194" t="s">
        <v>88</v>
      </c>
      <c r="E62" s="194" t="s">
        <v>139</v>
      </c>
      <c r="F62" s="195" t="s">
        <v>8</v>
      </c>
      <c r="G62" s="195">
        <v>1</v>
      </c>
      <c r="H62" s="197">
        <v>43304</v>
      </c>
      <c r="I62" s="195">
        <v>2018</v>
      </c>
      <c r="J62" s="195" t="s">
        <v>8</v>
      </c>
      <c r="K62" s="198">
        <v>49.92</v>
      </c>
      <c r="L62" s="195" t="s">
        <v>115</v>
      </c>
      <c r="M62" s="195" t="s">
        <v>10</v>
      </c>
      <c r="N62" s="190" t="str">
        <f t="shared" si="0"/>
        <v/>
      </c>
      <c r="P62" s="180" t="str">
        <f t="shared" si="1"/>
        <v/>
      </c>
      <c r="Q62" s="180" t="str">
        <f t="shared" si="2"/>
        <v/>
      </c>
      <c r="R62" s="191" t="str">
        <f t="shared" si="3"/>
        <v>http://www.cengage.com/search/showresults.do?Ntk=APG&amp;Ntt=9781682823682&amp;N=197</v>
      </c>
      <c r="S62" s="192" t="s">
        <v>421</v>
      </c>
      <c r="W62" s="181"/>
      <c r="Y62" s="179"/>
    </row>
    <row r="63" spans="1:25" s="140" customFormat="1" x14ac:dyDescent="0.3">
      <c r="A63" s="183"/>
      <c r="B63" s="184" t="str">
        <f t="shared" si="5"/>
        <v>Debating History: Debates on the Rise of Islamist Extremism</v>
      </c>
      <c r="C63" s="193">
        <v>9781682823729</v>
      </c>
      <c r="D63" s="194" t="s">
        <v>88</v>
      </c>
      <c r="E63" s="194" t="s">
        <v>139</v>
      </c>
      <c r="F63" s="195" t="s">
        <v>8</v>
      </c>
      <c r="G63" s="195">
        <v>1</v>
      </c>
      <c r="H63" s="197">
        <v>43304</v>
      </c>
      <c r="I63" s="195">
        <v>2018</v>
      </c>
      <c r="J63" s="195" t="s">
        <v>8</v>
      </c>
      <c r="K63" s="189">
        <v>49.92</v>
      </c>
      <c r="L63" s="187" t="s">
        <v>115</v>
      </c>
      <c r="M63" s="187" t="s">
        <v>10</v>
      </c>
      <c r="N63" s="190" t="str">
        <f t="shared" si="0"/>
        <v/>
      </c>
      <c r="P63" s="180" t="str">
        <f t="shared" si="1"/>
        <v/>
      </c>
      <c r="Q63" s="180" t="str">
        <f t="shared" si="2"/>
        <v/>
      </c>
      <c r="R63" s="191" t="str">
        <f t="shared" si="3"/>
        <v>http://www.cengage.com/search/showresults.do?Ntk=APG&amp;Ntt=9781682823729&amp;N=197</v>
      </c>
      <c r="S63" s="192" t="s">
        <v>422</v>
      </c>
      <c r="W63" s="181"/>
      <c r="Y63" s="179"/>
    </row>
    <row r="64" spans="1:25" s="140" customFormat="1" x14ac:dyDescent="0.3">
      <c r="A64" s="183"/>
      <c r="B64" s="184" t="str">
        <f t="shared" si="5"/>
        <v>Debating History: Debates on the Slave Trade</v>
      </c>
      <c r="C64" s="193">
        <v>9781682823743</v>
      </c>
      <c r="D64" s="194" t="s">
        <v>88</v>
      </c>
      <c r="E64" s="194" t="s">
        <v>139</v>
      </c>
      <c r="F64" s="195" t="s">
        <v>8</v>
      </c>
      <c r="G64" s="195">
        <v>1</v>
      </c>
      <c r="H64" s="197">
        <v>43290</v>
      </c>
      <c r="I64" s="195">
        <v>2018</v>
      </c>
      <c r="J64" s="195" t="s">
        <v>8</v>
      </c>
      <c r="K64" s="198">
        <v>49.92</v>
      </c>
      <c r="L64" s="195" t="s">
        <v>115</v>
      </c>
      <c r="M64" s="195" t="s">
        <v>10</v>
      </c>
      <c r="N64" s="190" t="str">
        <f t="shared" si="0"/>
        <v/>
      </c>
      <c r="P64" s="180" t="str">
        <f t="shared" si="1"/>
        <v/>
      </c>
      <c r="Q64" s="180" t="str">
        <f t="shared" si="2"/>
        <v/>
      </c>
      <c r="R64" s="191" t="str">
        <f t="shared" si="3"/>
        <v>http://www.cengage.com/search/showresults.do?Ntk=APG&amp;Ntt=9781682823743&amp;N=197</v>
      </c>
      <c r="S64" s="192" t="s">
        <v>423</v>
      </c>
      <c r="W64" s="181"/>
      <c r="Y64" s="179"/>
    </row>
    <row r="65" spans="1:25" s="140" customFormat="1" x14ac:dyDescent="0.3">
      <c r="A65" s="183"/>
      <c r="B65" s="184" t="str">
        <f t="shared" si="5"/>
        <v>Debating History: Debates on the Soviet Union's Collapse</v>
      </c>
      <c r="C65" s="193">
        <v>9781682823767</v>
      </c>
      <c r="D65" s="194" t="s">
        <v>88</v>
      </c>
      <c r="E65" s="194" t="s">
        <v>139</v>
      </c>
      <c r="F65" s="195" t="s">
        <v>8</v>
      </c>
      <c r="G65" s="195">
        <v>1</v>
      </c>
      <c r="H65" s="197">
        <v>43290</v>
      </c>
      <c r="I65" s="195">
        <v>2018</v>
      </c>
      <c r="J65" s="195" t="s">
        <v>8</v>
      </c>
      <c r="K65" s="198">
        <v>49.92</v>
      </c>
      <c r="L65" s="195" t="s">
        <v>115</v>
      </c>
      <c r="M65" s="195" t="s">
        <v>10</v>
      </c>
      <c r="N65" s="190" t="str">
        <f t="shared" si="0"/>
        <v/>
      </c>
      <c r="P65" s="180" t="str">
        <f t="shared" si="1"/>
        <v/>
      </c>
      <c r="Q65" s="180" t="str">
        <f t="shared" si="2"/>
        <v/>
      </c>
      <c r="R65" s="191" t="str">
        <f t="shared" si="3"/>
        <v>http://www.cengage.com/search/showresults.do?Ntk=APG&amp;Ntt=9781682823767&amp;N=197</v>
      </c>
      <c r="S65" s="192" t="s">
        <v>424</v>
      </c>
      <c r="W65" s="181"/>
      <c r="Y65" s="179"/>
    </row>
    <row r="66" spans="1:25" s="140" customFormat="1" ht="28.8" x14ac:dyDescent="0.3">
      <c r="A66" s="183"/>
      <c r="B66" s="184" t="str">
        <f t="shared" si="5"/>
        <v>Disability Experiences: Autobiographies, memoirs, and Other Personal Narratives.</v>
      </c>
      <c r="C66" s="185">
        <v>9781410388070</v>
      </c>
      <c r="D66" s="186" t="s">
        <v>80</v>
      </c>
      <c r="E66" s="186" t="s">
        <v>81</v>
      </c>
      <c r="F66" s="187" t="s">
        <v>8</v>
      </c>
      <c r="G66" s="187">
        <v>1</v>
      </c>
      <c r="H66" s="188">
        <v>43643</v>
      </c>
      <c r="I66" s="187">
        <v>2019</v>
      </c>
      <c r="J66" s="187">
        <v>2</v>
      </c>
      <c r="K66" s="198">
        <v>395</v>
      </c>
      <c r="L66" s="195" t="s">
        <v>10</v>
      </c>
      <c r="M66" s="195" t="s">
        <v>84</v>
      </c>
      <c r="N66" s="190" t="str">
        <f t="shared" si="0"/>
        <v/>
      </c>
      <c r="P66" s="180" t="str">
        <f t="shared" si="1"/>
        <v/>
      </c>
      <c r="Q66" s="180" t="str">
        <f t="shared" si="2"/>
        <v/>
      </c>
      <c r="R66" s="191" t="str">
        <f t="shared" si="3"/>
        <v>http://www.cengage.com/search/showresults.do?Ntk=APG&amp;Ntt=9781410388070&amp;N=197</v>
      </c>
      <c r="S66" s="192" t="s">
        <v>317</v>
      </c>
      <c r="W66" s="181"/>
      <c r="Y66" s="179"/>
    </row>
    <row r="67" spans="1:25" s="140" customFormat="1" ht="28.8" x14ac:dyDescent="0.3">
      <c r="A67" s="183"/>
      <c r="B67" s="184" t="str">
        <f t="shared" si="5"/>
        <v>Discrimination in Society: Age Discrimination</v>
      </c>
      <c r="C67" s="193">
        <v>9781682823804</v>
      </c>
      <c r="D67" s="194" t="s">
        <v>88</v>
      </c>
      <c r="E67" s="194" t="s">
        <v>81</v>
      </c>
      <c r="F67" s="195" t="s">
        <v>8</v>
      </c>
      <c r="G67" s="195">
        <v>1</v>
      </c>
      <c r="H67" s="197">
        <v>43301</v>
      </c>
      <c r="I67" s="195">
        <v>2018</v>
      </c>
      <c r="J67" s="195" t="s">
        <v>8</v>
      </c>
      <c r="K67" s="198">
        <v>49.92</v>
      </c>
      <c r="L67" s="195" t="s">
        <v>115</v>
      </c>
      <c r="M67" s="195" t="s">
        <v>10</v>
      </c>
      <c r="N67" s="190" t="str">
        <f t="shared" si="0"/>
        <v/>
      </c>
      <c r="P67" s="180" t="str">
        <f t="shared" si="1"/>
        <v/>
      </c>
      <c r="Q67" s="180" t="str">
        <f t="shared" si="2"/>
        <v/>
      </c>
      <c r="R67" s="191" t="str">
        <f t="shared" si="3"/>
        <v>http://www.cengage.com/search/showresults.do?Ntk=APG&amp;Ntt=9781682823804&amp;N=197</v>
      </c>
      <c r="S67" s="192" t="s">
        <v>425</v>
      </c>
      <c r="W67" s="181"/>
      <c r="Y67" s="179"/>
    </row>
    <row r="68" spans="1:25" s="140" customFormat="1" ht="28.8" x14ac:dyDescent="0.3">
      <c r="A68" s="183"/>
      <c r="B68" s="184" t="str">
        <f t="shared" si="5"/>
        <v>Discrimination in Society: Disability Discrimination</v>
      </c>
      <c r="C68" s="193">
        <v>9781682823828</v>
      </c>
      <c r="D68" s="194" t="s">
        <v>88</v>
      </c>
      <c r="E68" s="194" t="s">
        <v>81</v>
      </c>
      <c r="F68" s="195" t="s">
        <v>8</v>
      </c>
      <c r="G68" s="195">
        <v>1</v>
      </c>
      <c r="H68" s="197">
        <v>43304</v>
      </c>
      <c r="I68" s="195">
        <v>2018</v>
      </c>
      <c r="J68" s="195" t="s">
        <v>8</v>
      </c>
      <c r="K68" s="198">
        <v>49.92</v>
      </c>
      <c r="L68" s="195" t="s">
        <v>115</v>
      </c>
      <c r="M68" s="195" t="s">
        <v>10</v>
      </c>
      <c r="N68" s="190" t="str">
        <f t="shared" si="0"/>
        <v/>
      </c>
      <c r="P68" s="180" t="str">
        <f t="shared" si="1"/>
        <v/>
      </c>
      <c r="Q68" s="180" t="str">
        <f t="shared" si="2"/>
        <v/>
      </c>
      <c r="R68" s="191" t="str">
        <f t="shared" si="3"/>
        <v>http://www.cengage.com/search/showresults.do?Ntk=APG&amp;Ntt=9781682823828&amp;N=197</v>
      </c>
      <c r="S68" s="192" t="s">
        <v>426</v>
      </c>
      <c r="W68" s="181"/>
      <c r="Y68" s="179"/>
    </row>
    <row r="69" spans="1:25" s="140" customFormat="1" ht="28.8" x14ac:dyDescent="0.3">
      <c r="A69" s="183"/>
      <c r="B69" s="184" t="str">
        <f t="shared" si="5"/>
        <v>Discrimination in Society: LGBT Discrimination</v>
      </c>
      <c r="C69" s="193">
        <v>9781682823842</v>
      </c>
      <c r="D69" s="194" t="s">
        <v>88</v>
      </c>
      <c r="E69" s="194" t="s">
        <v>81</v>
      </c>
      <c r="F69" s="195" t="s">
        <v>8</v>
      </c>
      <c r="G69" s="195">
        <v>1</v>
      </c>
      <c r="H69" s="197">
        <v>43301</v>
      </c>
      <c r="I69" s="195">
        <v>2018</v>
      </c>
      <c r="J69" s="195" t="s">
        <v>8</v>
      </c>
      <c r="K69" s="198">
        <v>49.92</v>
      </c>
      <c r="L69" s="195" t="s">
        <v>115</v>
      </c>
      <c r="M69" s="195" t="s">
        <v>10</v>
      </c>
      <c r="N69" s="190" t="str">
        <f t="shared" si="0"/>
        <v/>
      </c>
      <c r="P69" s="180" t="str">
        <f t="shared" si="1"/>
        <v/>
      </c>
      <c r="Q69" s="180" t="str">
        <f t="shared" si="2"/>
        <v/>
      </c>
      <c r="R69" s="191" t="str">
        <f t="shared" si="3"/>
        <v>http://www.cengage.com/search/showresults.do?Ntk=APG&amp;Ntt=9781682823842&amp;N=197</v>
      </c>
      <c r="S69" s="192" t="s">
        <v>427</v>
      </c>
      <c r="W69" s="181"/>
      <c r="Y69" s="179"/>
    </row>
    <row r="70" spans="1:25" s="140" customFormat="1" ht="28.8" x14ac:dyDescent="0.3">
      <c r="A70" s="183"/>
      <c r="B70" s="184" t="str">
        <f t="shared" si="5"/>
        <v>Discrimination in Society: Racial Discrimination</v>
      </c>
      <c r="C70" s="193">
        <v>9781682823866</v>
      </c>
      <c r="D70" s="194" t="s">
        <v>88</v>
      </c>
      <c r="E70" s="194" t="s">
        <v>81</v>
      </c>
      <c r="F70" s="195" t="s">
        <v>8</v>
      </c>
      <c r="G70" s="195">
        <v>1</v>
      </c>
      <c r="H70" s="197">
        <v>43290</v>
      </c>
      <c r="I70" s="195">
        <v>2018</v>
      </c>
      <c r="J70" s="195" t="s">
        <v>8</v>
      </c>
      <c r="K70" s="189">
        <v>49.92</v>
      </c>
      <c r="L70" s="187" t="s">
        <v>115</v>
      </c>
      <c r="M70" s="187" t="s">
        <v>10</v>
      </c>
      <c r="N70" s="190" t="str">
        <f t="shared" si="0"/>
        <v/>
      </c>
      <c r="P70" s="180" t="str">
        <f t="shared" si="1"/>
        <v/>
      </c>
      <c r="Q70" s="180" t="str">
        <f t="shared" si="2"/>
        <v/>
      </c>
      <c r="R70" s="191" t="str">
        <f t="shared" si="3"/>
        <v>http://www.cengage.com/search/showresults.do?Ntk=APG&amp;Ntt=9781682823866&amp;N=197</v>
      </c>
      <c r="S70" s="192" t="s">
        <v>428</v>
      </c>
      <c r="W70" s="181"/>
      <c r="Y70" s="179"/>
    </row>
    <row r="71" spans="1:25" s="140" customFormat="1" ht="28.8" x14ac:dyDescent="0.3">
      <c r="A71" s="183"/>
      <c r="B71" s="184" t="str">
        <f t="shared" si="5"/>
        <v>Discrimination in Society: Religious Discrimination</v>
      </c>
      <c r="C71" s="193">
        <v>9781682823880</v>
      </c>
      <c r="D71" s="194" t="s">
        <v>88</v>
      </c>
      <c r="E71" s="194" t="s">
        <v>81</v>
      </c>
      <c r="F71" s="195" t="s">
        <v>8</v>
      </c>
      <c r="G71" s="195">
        <v>1</v>
      </c>
      <c r="H71" s="197">
        <v>43304</v>
      </c>
      <c r="I71" s="195">
        <v>2018</v>
      </c>
      <c r="J71" s="195" t="s">
        <v>8</v>
      </c>
      <c r="K71" s="189">
        <v>49.92</v>
      </c>
      <c r="L71" s="187" t="s">
        <v>115</v>
      </c>
      <c r="M71" s="187" t="s">
        <v>10</v>
      </c>
      <c r="N71" s="190" t="str">
        <f t="shared" si="0"/>
        <v/>
      </c>
      <c r="P71" s="180" t="str">
        <f t="shared" si="1"/>
        <v/>
      </c>
      <c r="Q71" s="180" t="str">
        <f t="shared" si="2"/>
        <v/>
      </c>
      <c r="R71" s="191" t="str">
        <f t="shared" si="3"/>
        <v>http://www.cengage.com/search/showresults.do?Ntk=APG&amp;Ntt=9781682823880&amp;N=197</v>
      </c>
      <c r="S71" s="192" t="s">
        <v>429</v>
      </c>
      <c r="W71" s="181"/>
      <c r="Y71" s="179"/>
    </row>
    <row r="72" spans="1:25" s="140" customFormat="1" ht="28.8" x14ac:dyDescent="0.3">
      <c r="A72" s="183"/>
      <c r="B72" s="184" t="str">
        <f t="shared" si="5"/>
        <v>Discrimination in Society: Sex Discrimination</v>
      </c>
      <c r="C72" s="193">
        <v>9781682823903</v>
      </c>
      <c r="D72" s="194" t="s">
        <v>88</v>
      </c>
      <c r="E72" s="194" t="s">
        <v>81</v>
      </c>
      <c r="F72" s="195" t="s">
        <v>8</v>
      </c>
      <c r="G72" s="195">
        <v>1</v>
      </c>
      <c r="H72" s="197">
        <v>43301</v>
      </c>
      <c r="I72" s="195">
        <v>2018</v>
      </c>
      <c r="J72" s="195" t="s">
        <v>8</v>
      </c>
      <c r="K72" s="189">
        <v>49.92</v>
      </c>
      <c r="L72" s="187" t="s">
        <v>115</v>
      </c>
      <c r="M72" s="187" t="s">
        <v>10</v>
      </c>
      <c r="N72" s="190" t="str">
        <f t="shared" si="0"/>
        <v/>
      </c>
      <c r="P72" s="180" t="str">
        <f t="shared" si="1"/>
        <v/>
      </c>
      <c r="Q72" s="180" t="str">
        <f t="shared" si="2"/>
        <v/>
      </c>
      <c r="R72" s="191" t="str">
        <f t="shared" si="3"/>
        <v>http://www.cengage.com/search/showresults.do?Ntk=APG&amp;Ntt=9781682823903&amp;N=197</v>
      </c>
      <c r="S72" s="192" t="s">
        <v>430</v>
      </c>
      <c r="W72" s="181"/>
      <c r="Y72" s="179"/>
    </row>
    <row r="73" spans="1:25" s="140" customFormat="1" x14ac:dyDescent="0.3">
      <c r="A73" s="183"/>
      <c r="B73" s="184" t="str">
        <f t="shared" si="5"/>
        <v>Drama for Students</v>
      </c>
      <c r="C73" s="185">
        <v>9781410313010</v>
      </c>
      <c r="D73" s="186" t="s">
        <v>6</v>
      </c>
      <c r="E73" s="186" t="s">
        <v>7</v>
      </c>
      <c r="F73" s="187">
        <v>33</v>
      </c>
      <c r="G73" s="187" t="s">
        <v>8</v>
      </c>
      <c r="H73" s="188">
        <v>42481</v>
      </c>
      <c r="I73" s="187">
        <v>2016</v>
      </c>
      <c r="J73" s="187" t="s">
        <v>8</v>
      </c>
      <c r="K73" s="198">
        <v>202.4</v>
      </c>
      <c r="L73" s="195" t="s">
        <v>9</v>
      </c>
      <c r="M73" s="195" t="s">
        <v>10</v>
      </c>
      <c r="N73" s="190" t="str">
        <f t="shared" si="0"/>
        <v/>
      </c>
      <c r="P73" s="180" t="str">
        <f t="shared" si="1"/>
        <v/>
      </c>
      <c r="Q73" s="180" t="str">
        <f t="shared" si="2"/>
        <v/>
      </c>
      <c r="R73" s="191" t="str">
        <f t="shared" si="3"/>
        <v>http://www.cengage.com/search/showresults.do?Ntk=APG&amp;Ntt=9781410313010&amp;N=197</v>
      </c>
      <c r="S73" s="192" t="s">
        <v>318</v>
      </c>
      <c r="W73" s="181"/>
      <c r="Y73" s="179"/>
    </row>
    <row r="74" spans="1:25" s="140" customFormat="1" x14ac:dyDescent="0.3">
      <c r="A74" s="183"/>
      <c r="B74" s="184" t="str">
        <f t="shared" si="5"/>
        <v>Drama for Students</v>
      </c>
      <c r="C74" s="185">
        <v>9781410328342</v>
      </c>
      <c r="D74" s="186" t="s">
        <v>6</v>
      </c>
      <c r="E74" s="186" t="s">
        <v>7</v>
      </c>
      <c r="F74" s="187">
        <v>34</v>
      </c>
      <c r="G74" s="187" t="s">
        <v>8</v>
      </c>
      <c r="H74" s="188">
        <v>42845</v>
      </c>
      <c r="I74" s="187">
        <v>2017</v>
      </c>
      <c r="J74" s="187" t="s">
        <v>8</v>
      </c>
      <c r="K74" s="198">
        <v>202.4</v>
      </c>
      <c r="L74" s="195" t="s">
        <v>9</v>
      </c>
      <c r="M74" s="195" t="s">
        <v>10</v>
      </c>
      <c r="N74" s="190" t="str">
        <f t="shared" ref="N74:N137" si="6">IF(A74="","",K74)</f>
        <v/>
      </c>
      <c r="P74" s="180" t="str">
        <f t="shared" ref="P74:P137" si="7">IF(N74="","",C74)</f>
        <v/>
      </c>
      <c r="Q74" s="180" t="str">
        <f t="shared" ref="Q74:Q137" si="8">IF(N74="","",N74*(1-$Q$525))</f>
        <v/>
      </c>
      <c r="R74" s="191" t="str">
        <f t="shared" ref="R74:R137" si="9">"http://www.cengage.com/search/showresults.do?Ntk=APG&amp;Ntt=" &amp; C74 &amp; "&amp;N=197"</f>
        <v>http://www.cengage.com/search/showresults.do?Ntk=APG&amp;Ntt=9781410328342&amp;N=197</v>
      </c>
      <c r="S74" s="192" t="s">
        <v>318</v>
      </c>
      <c r="W74" s="181"/>
      <c r="Y74" s="179"/>
    </row>
    <row r="75" spans="1:25" s="140" customFormat="1" x14ac:dyDescent="0.3">
      <c r="A75" s="183"/>
      <c r="B75" s="184" t="str">
        <f t="shared" si="5"/>
        <v>Drama for Students</v>
      </c>
      <c r="C75" s="185">
        <v>9781410328359</v>
      </c>
      <c r="D75" s="186" t="s">
        <v>6</v>
      </c>
      <c r="E75" s="186" t="s">
        <v>7</v>
      </c>
      <c r="F75" s="187">
        <v>35</v>
      </c>
      <c r="G75" s="187" t="s">
        <v>8</v>
      </c>
      <c r="H75" s="188">
        <v>43216</v>
      </c>
      <c r="I75" s="187">
        <v>2018</v>
      </c>
      <c r="J75" s="187" t="s">
        <v>8</v>
      </c>
      <c r="K75" s="198">
        <v>202.4</v>
      </c>
      <c r="L75" s="195" t="s">
        <v>9</v>
      </c>
      <c r="M75" s="195" t="s">
        <v>10</v>
      </c>
      <c r="N75" s="190" t="str">
        <f t="shared" si="6"/>
        <v/>
      </c>
      <c r="P75" s="180" t="str">
        <f t="shared" si="7"/>
        <v/>
      </c>
      <c r="Q75" s="180" t="str">
        <f t="shared" si="8"/>
        <v/>
      </c>
      <c r="R75" s="191" t="str">
        <f t="shared" si="9"/>
        <v>http://www.cengage.com/search/showresults.do?Ntk=APG&amp;Ntt=9781410328359&amp;N=197</v>
      </c>
      <c r="S75" s="192" t="s">
        <v>318</v>
      </c>
      <c r="W75" s="181"/>
      <c r="Y75" s="179"/>
    </row>
    <row r="76" spans="1:25" s="140" customFormat="1" x14ac:dyDescent="0.3">
      <c r="A76" s="183"/>
      <c r="B76" s="184" t="str">
        <f t="shared" si="5"/>
        <v>Drama For Students</v>
      </c>
      <c r="C76" s="193">
        <v>9781410365460</v>
      </c>
      <c r="D76" s="194" t="s">
        <v>6</v>
      </c>
      <c r="E76" s="194" t="s">
        <v>7</v>
      </c>
      <c r="F76" s="196">
        <v>36</v>
      </c>
      <c r="G76" s="195" t="s">
        <v>8</v>
      </c>
      <c r="H76" s="197">
        <v>43558</v>
      </c>
      <c r="I76" s="196">
        <v>2019</v>
      </c>
      <c r="J76" s="195" t="s">
        <v>8</v>
      </c>
      <c r="K76" s="198">
        <v>202.4</v>
      </c>
      <c r="L76" s="195" t="s">
        <v>9</v>
      </c>
      <c r="M76" s="195" t="s">
        <v>10</v>
      </c>
      <c r="N76" s="190" t="str">
        <f t="shared" si="6"/>
        <v/>
      </c>
      <c r="P76" s="180" t="str">
        <f t="shared" si="7"/>
        <v/>
      </c>
      <c r="Q76" s="180" t="str">
        <f t="shared" si="8"/>
        <v/>
      </c>
      <c r="R76" s="191" t="str">
        <f t="shared" si="9"/>
        <v>http://www.cengage.com/search/showresults.do?Ntk=APG&amp;Ntt=9781410365460&amp;N=197</v>
      </c>
      <c r="S76" s="192" t="s">
        <v>86</v>
      </c>
      <c r="W76" s="181"/>
      <c r="Y76" s="179"/>
    </row>
    <row r="77" spans="1:25" s="140" customFormat="1" x14ac:dyDescent="0.3">
      <c r="A77" s="183"/>
      <c r="B77" s="184" t="str">
        <f t="shared" si="5"/>
        <v>Emerging Issues in Public Health: Cell Phone Addiction</v>
      </c>
      <c r="C77" s="193">
        <v>9781682826669</v>
      </c>
      <c r="D77" s="194" t="s">
        <v>88</v>
      </c>
      <c r="E77" s="194" t="s">
        <v>326</v>
      </c>
      <c r="F77" s="195" t="s">
        <v>8</v>
      </c>
      <c r="G77" s="195">
        <v>1</v>
      </c>
      <c r="H77" s="197">
        <v>43711</v>
      </c>
      <c r="I77" s="195">
        <v>2020</v>
      </c>
      <c r="J77" s="195" t="s">
        <v>8</v>
      </c>
      <c r="K77" s="198">
        <v>34.049999999999997</v>
      </c>
      <c r="L77" s="195" t="s">
        <v>26</v>
      </c>
      <c r="M77" s="195" t="s">
        <v>10</v>
      </c>
      <c r="N77" s="190" t="str">
        <f t="shared" si="6"/>
        <v/>
      </c>
      <c r="P77" s="180" t="str">
        <f t="shared" si="7"/>
        <v/>
      </c>
      <c r="Q77" s="180" t="str">
        <f t="shared" si="8"/>
        <v/>
      </c>
      <c r="R77" s="191" t="str">
        <f t="shared" si="9"/>
        <v>http://www.cengage.com/search/showresults.do?Ntk=APG&amp;Ntt=9781682826669&amp;N=197</v>
      </c>
      <c r="S77" s="192" t="s">
        <v>431</v>
      </c>
      <c r="W77" s="181"/>
      <c r="Y77" s="179"/>
    </row>
    <row r="78" spans="1:25" s="140" customFormat="1" x14ac:dyDescent="0.3">
      <c r="A78" s="183"/>
      <c r="B78" s="184" t="str">
        <f t="shared" si="5"/>
        <v>Emerging Issues in Public Health: Childhood Trauma</v>
      </c>
      <c r="C78" s="193">
        <v>9781682826683</v>
      </c>
      <c r="D78" s="194" t="s">
        <v>88</v>
      </c>
      <c r="E78" s="194" t="s">
        <v>326</v>
      </c>
      <c r="F78" s="195" t="s">
        <v>8</v>
      </c>
      <c r="G78" s="195">
        <v>1</v>
      </c>
      <c r="H78" s="197">
        <v>43711</v>
      </c>
      <c r="I78" s="195">
        <v>2020</v>
      </c>
      <c r="J78" s="195" t="s">
        <v>8</v>
      </c>
      <c r="K78" s="198">
        <v>34.049999999999997</v>
      </c>
      <c r="L78" s="195" t="s">
        <v>26</v>
      </c>
      <c r="M78" s="195" t="s">
        <v>10</v>
      </c>
      <c r="N78" s="190" t="str">
        <f t="shared" si="6"/>
        <v/>
      </c>
      <c r="P78" s="180" t="str">
        <f t="shared" si="7"/>
        <v/>
      </c>
      <c r="Q78" s="180" t="str">
        <f t="shared" si="8"/>
        <v/>
      </c>
      <c r="R78" s="191" t="str">
        <f t="shared" si="9"/>
        <v>http://www.cengage.com/search/showresults.do?Ntk=APG&amp;Ntt=9781682826683&amp;N=197</v>
      </c>
      <c r="S78" s="192" t="s">
        <v>432</v>
      </c>
      <c r="W78" s="181"/>
      <c r="Y78" s="179"/>
    </row>
    <row r="79" spans="1:25" s="140" customFormat="1" x14ac:dyDescent="0.3">
      <c r="A79" s="183"/>
      <c r="B79" s="184" t="str">
        <f t="shared" si="5"/>
        <v>Emerging Issues in Public Health: Gun Violence</v>
      </c>
      <c r="C79" s="193">
        <v>9781682826706</v>
      </c>
      <c r="D79" s="194" t="s">
        <v>88</v>
      </c>
      <c r="E79" s="194" t="s">
        <v>326</v>
      </c>
      <c r="F79" s="195" t="s">
        <v>8</v>
      </c>
      <c r="G79" s="195">
        <v>1</v>
      </c>
      <c r="H79" s="197">
        <v>43711</v>
      </c>
      <c r="I79" s="195">
        <v>2020</v>
      </c>
      <c r="J79" s="195" t="s">
        <v>8</v>
      </c>
      <c r="K79" s="198">
        <v>34.049999999999997</v>
      </c>
      <c r="L79" s="195" t="s">
        <v>26</v>
      </c>
      <c r="M79" s="195" t="s">
        <v>10</v>
      </c>
      <c r="N79" s="190" t="str">
        <f t="shared" si="6"/>
        <v/>
      </c>
      <c r="P79" s="180" t="str">
        <f t="shared" si="7"/>
        <v/>
      </c>
      <c r="Q79" s="180" t="str">
        <f t="shared" si="8"/>
        <v/>
      </c>
      <c r="R79" s="191" t="str">
        <f t="shared" si="9"/>
        <v>http://www.cengage.com/search/showresults.do?Ntk=APG&amp;Ntt=9781682826706&amp;N=197</v>
      </c>
      <c r="S79" s="192" t="s">
        <v>433</v>
      </c>
      <c r="W79" s="181"/>
      <c r="Y79" s="179"/>
    </row>
    <row r="80" spans="1:25" s="140" customFormat="1" x14ac:dyDescent="0.3">
      <c r="A80" s="183"/>
      <c r="B80" s="184" t="str">
        <f t="shared" si="5"/>
        <v>Emerging Issues in Public Health: Lead Contamination</v>
      </c>
      <c r="C80" s="193">
        <v>9781682826720</v>
      </c>
      <c r="D80" s="194" t="s">
        <v>88</v>
      </c>
      <c r="E80" s="194" t="s">
        <v>326</v>
      </c>
      <c r="F80" s="195" t="s">
        <v>8</v>
      </c>
      <c r="G80" s="195">
        <v>1</v>
      </c>
      <c r="H80" s="197">
        <v>43711</v>
      </c>
      <c r="I80" s="195">
        <v>2020</v>
      </c>
      <c r="J80" s="195" t="s">
        <v>8</v>
      </c>
      <c r="K80" s="198">
        <v>34.049999999999997</v>
      </c>
      <c r="L80" s="195" t="s">
        <v>26</v>
      </c>
      <c r="M80" s="195" t="s">
        <v>10</v>
      </c>
      <c r="N80" s="190" t="str">
        <f t="shared" si="6"/>
        <v/>
      </c>
      <c r="P80" s="180" t="str">
        <f t="shared" si="7"/>
        <v/>
      </c>
      <c r="Q80" s="180" t="str">
        <f t="shared" si="8"/>
        <v/>
      </c>
      <c r="R80" s="191" t="str">
        <f t="shared" si="9"/>
        <v>http://www.cengage.com/search/showresults.do?Ntk=APG&amp;Ntt=9781682826720&amp;N=197</v>
      </c>
      <c r="S80" s="192" t="s">
        <v>434</v>
      </c>
      <c r="W80" s="181"/>
      <c r="Y80" s="179"/>
    </row>
    <row r="81" spans="1:25" s="140" customFormat="1" x14ac:dyDescent="0.3">
      <c r="A81" s="183"/>
      <c r="B81" s="184" t="str">
        <f t="shared" si="5"/>
        <v>Emerging Issues in Public Health: The Opioid Crisis</v>
      </c>
      <c r="C81" s="193">
        <v>9781682826744</v>
      </c>
      <c r="D81" s="194" t="s">
        <v>88</v>
      </c>
      <c r="E81" s="194" t="s">
        <v>326</v>
      </c>
      <c r="F81" s="195" t="s">
        <v>8</v>
      </c>
      <c r="G81" s="195">
        <v>1</v>
      </c>
      <c r="H81" s="197">
        <v>43711</v>
      </c>
      <c r="I81" s="195">
        <v>2020</v>
      </c>
      <c r="J81" s="195" t="s">
        <v>8</v>
      </c>
      <c r="K81" s="198">
        <v>34.049999999999997</v>
      </c>
      <c r="L81" s="195" t="s">
        <v>26</v>
      </c>
      <c r="M81" s="195" t="s">
        <v>10</v>
      </c>
      <c r="N81" s="190" t="str">
        <f t="shared" si="6"/>
        <v/>
      </c>
      <c r="P81" s="180" t="str">
        <f t="shared" si="7"/>
        <v/>
      </c>
      <c r="Q81" s="180" t="str">
        <f t="shared" si="8"/>
        <v/>
      </c>
      <c r="R81" s="191" t="str">
        <f t="shared" si="9"/>
        <v>http://www.cengage.com/search/showresults.do?Ntk=APG&amp;Ntt=9781682826744&amp;N=197</v>
      </c>
      <c r="S81" s="192" t="s">
        <v>435</v>
      </c>
      <c r="W81" s="181"/>
      <c r="Y81" s="179"/>
    </row>
    <row r="82" spans="1:25" s="140" customFormat="1" ht="28.8" x14ac:dyDescent="0.3">
      <c r="A82" s="183"/>
      <c r="B82" s="184" t="str">
        <f t="shared" si="5"/>
        <v>Empires in the Middle Ages: The Byzantine Empire</v>
      </c>
      <c r="C82" s="193">
        <v>9781538300442</v>
      </c>
      <c r="D82" s="194" t="s">
        <v>14</v>
      </c>
      <c r="E82" s="194" t="s">
        <v>139</v>
      </c>
      <c r="F82" s="195" t="s">
        <v>8</v>
      </c>
      <c r="G82" s="196">
        <v>1</v>
      </c>
      <c r="H82" s="197">
        <v>43125</v>
      </c>
      <c r="I82" s="196">
        <v>2018</v>
      </c>
      <c r="J82" s="195" t="s">
        <v>8</v>
      </c>
      <c r="K82" s="198">
        <v>29.54</v>
      </c>
      <c r="L82" s="195" t="s">
        <v>115</v>
      </c>
      <c r="M82" s="195" t="s">
        <v>9</v>
      </c>
      <c r="N82" s="190" t="str">
        <f t="shared" si="6"/>
        <v/>
      </c>
      <c r="P82" s="180" t="str">
        <f t="shared" si="7"/>
        <v/>
      </c>
      <c r="Q82" s="180" t="str">
        <f t="shared" si="8"/>
        <v/>
      </c>
      <c r="R82" s="191" t="str">
        <f t="shared" si="9"/>
        <v>http://www.cengage.com/search/showresults.do?Ntk=APG&amp;Ntt=9781538300442&amp;N=197</v>
      </c>
      <c r="S82" s="192" t="s">
        <v>175</v>
      </c>
      <c r="W82" s="181"/>
      <c r="Y82" s="179"/>
    </row>
    <row r="83" spans="1:25" s="140" customFormat="1" ht="28.8" x14ac:dyDescent="0.3">
      <c r="A83" s="183"/>
      <c r="B83" s="184" t="str">
        <f t="shared" si="5"/>
        <v>Empires in the Middle Ages: The Crusades</v>
      </c>
      <c r="C83" s="193">
        <v>9781538300459</v>
      </c>
      <c r="D83" s="194" t="s">
        <v>14</v>
      </c>
      <c r="E83" s="194" t="s">
        <v>139</v>
      </c>
      <c r="F83" s="195" t="s">
        <v>8</v>
      </c>
      <c r="G83" s="196">
        <v>1</v>
      </c>
      <c r="H83" s="197">
        <v>43129</v>
      </c>
      <c r="I83" s="196">
        <v>2018</v>
      </c>
      <c r="J83" s="195" t="s">
        <v>8</v>
      </c>
      <c r="K83" s="198">
        <v>29.54</v>
      </c>
      <c r="L83" s="195" t="s">
        <v>115</v>
      </c>
      <c r="M83" s="195" t="s">
        <v>9</v>
      </c>
      <c r="N83" s="190" t="str">
        <f t="shared" si="6"/>
        <v/>
      </c>
      <c r="P83" s="180" t="str">
        <f t="shared" si="7"/>
        <v/>
      </c>
      <c r="Q83" s="180" t="str">
        <f t="shared" si="8"/>
        <v/>
      </c>
      <c r="R83" s="191" t="str">
        <f t="shared" si="9"/>
        <v>http://www.cengage.com/search/showresults.do?Ntk=APG&amp;Ntt=9781538300459&amp;N=197</v>
      </c>
      <c r="S83" s="192" t="s">
        <v>156</v>
      </c>
      <c r="W83" s="181"/>
      <c r="Y83" s="179"/>
    </row>
    <row r="84" spans="1:25" s="140" customFormat="1" ht="28.8" x14ac:dyDescent="0.3">
      <c r="A84" s="183"/>
      <c r="B84" s="184" t="str">
        <f t="shared" ref="B84:B115" si="10">HYPERLINK(R84,S84)</f>
        <v>Empires in the Middle Ages: The Holy Roman Empire</v>
      </c>
      <c r="C84" s="193">
        <v>9781538300466</v>
      </c>
      <c r="D84" s="194" t="s">
        <v>14</v>
      </c>
      <c r="E84" s="194" t="s">
        <v>139</v>
      </c>
      <c r="F84" s="195" t="s">
        <v>8</v>
      </c>
      <c r="G84" s="196">
        <v>1</v>
      </c>
      <c r="H84" s="197">
        <v>43129</v>
      </c>
      <c r="I84" s="196">
        <v>2018</v>
      </c>
      <c r="J84" s="195" t="s">
        <v>8</v>
      </c>
      <c r="K84" s="198">
        <v>29.54</v>
      </c>
      <c r="L84" s="195" t="s">
        <v>115</v>
      </c>
      <c r="M84" s="195" t="s">
        <v>9</v>
      </c>
      <c r="N84" s="190" t="str">
        <f t="shared" si="6"/>
        <v/>
      </c>
      <c r="P84" s="180" t="str">
        <f t="shared" si="7"/>
        <v/>
      </c>
      <c r="Q84" s="180" t="str">
        <f t="shared" si="8"/>
        <v/>
      </c>
      <c r="R84" s="191" t="str">
        <f t="shared" si="9"/>
        <v>http://www.cengage.com/search/showresults.do?Ntk=APG&amp;Ntt=9781538300466&amp;N=197</v>
      </c>
      <c r="S84" s="192" t="s">
        <v>157</v>
      </c>
      <c r="W84" s="181"/>
      <c r="Y84" s="179"/>
    </row>
    <row r="85" spans="1:25" s="140" customFormat="1" ht="28.8" x14ac:dyDescent="0.3">
      <c r="A85" s="183"/>
      <c r="B85" s="184" t="str">
        <f t="shared" si="10"/>
        <v>Empires in the Middle Ages: The Islamic Caliphate</v>
      </c>
      <c r="C85" s="193">
        <v>9781538300473</v>
      </c>
      <c r="D85" s="194" t="s">
        <v>14</v>
      </c>
      <c r="E85" s="194" t="s">
        <v>139</v>
      </c>
      <c r="F85" s="195" t="s">
        <v>8</v>
      </c>
      <c r="G85" s="196">
        <v>1</v>
      </c>
      <c r="H85" s="197">
        <v>43125</v>
      </c>
      <c r="I85" s="196">
        <v>2018</v>
      </c>
      <c r="J85" s="195" t="s">
        <v>8</v>
      </c>
      <c r="K85" s="189">
        <v>29.54</v>
      </c>
      <c r="L85" s="187" t="s">
        <v>115</v>
      </c>
      <c r="M85" s="187" t="s">
        <v>9</v>
      </c>
      <c r="N85" s="190" t="str">
        <f t="shared" si="6"/>
        <v/>
      </c>
      <c r="P85" s="180" t="str">
        <f t="shared" si="7"/>
        <v/>
      </c>
      <c r="Q85" s="180" t="str">
        <f t="shared" si="8"/>
        <v/>
      </c>
      <c r="R85" s="191" t="str">
        <f t="shared" si="9"/>
        <v>http://www.cengage.com/search/showresults.do?Ntk=APG&amp;Ntt=9781538300473&amp;N=197</v>
      </c>
      <c r="S85" s="192" t="s">
        <v>169</v>
      </c>
      <c r="W85" s="181"/>
      <c r="Y85" s="179"/>
    </row>
    <row r="86" spans="1:25" s="140" customFormat="1" ht="28.8" x14ac:dyDescent="0.3">
      <c r="A86" s="183"/>
      <c r="B86" s="184" t="str">
        <f t="shared" si="10"/>
        <v>Empires in the Middle Ages: The Mongol Empire</v>
      </c>
      <c r="C86" s="193">
        <v>9781538300480</v>
      </c>
      <c r="D86" s="194" t="s">
        <v>14</v>
      </c>
      <c r="E86" s="194" t="s">
        <v>139</v>
      </c>
      <c r="F86" s="195" t="s">
        <v>8</v>
      </c>
      <c r="G86" s="196">
        <v>1</v>
      </c>
      <c r="H86" s="197">
        <v>43125</v>
      </c>
      <c r="I86" s="196">
        <v>2018</v>
      </c>
      <c r="J86" s="195" t="s">
        <v>8</v>
      </c>
      <c r="K86" s="189">
        <v>29.54</v>
      </c>
      <c r="L86" s="187" t="s">
        <v>115</v>
      </c>
      <c r="M86" s="187" t="s">
        <v>9</v>
      </c>
      <c r="N86" s="190" t="str">
        <f t="shared" si="6"/>
        <v/>
      </c>
      <c r="P86" s="180" t="str">
        <f t="shared" si="7"/>
        <v/>
      </c>
      <c r="Q86" s="180" t="str">
        <f t="shared" si="8"/>
        <v/>
      </c>
      <c r="R86" s="191" t="str">
        <f t="shared" si="9"/>
        <v>http://www.cengage.com/search/showresults.do?Ntk=APG&amp;Ntt=9781538300480&amp;N=197</v>
      </c>
      <c r="S86" s="192" t="s">
        <v>168</v>
      </c>
      <c r="W86" s="181"/>
      <c r="Y86" s="179"/>
    </row>
    <row r="87" spans="1:25" s="140" customFormat="1" ht="28.8" x14ac:dyDescent="0.3">
      <c r="A87" s="183"/>
      <c r="B87" s="184" t="str">
        <f t="shared" si="10"/>
        <v>Empires in the Middle Ages: The Ottoman Empire</v>
      </c>
      <c r="C87" s="193">
        <v>9781538300497</v>
      </c>
      <c r="D87" s="194" t="s">
        <v>14</v>
      </c>
      <c r="E87" s="194" t="s">
        <v>139</v>
      </c>
      <c r="F87" s="195" t="s">
        <v>8</v>
      </c>
      <c r="G87" s="196">
        <v>1</v>
      </c>
      <c r="H87" s="197">
        <v>43125</v>
      </c>
      <c r="I87" s="196">
        <v>2018</v>
      </c>
      <c r="J87" s="195" t="s">
        <v>8</v>
      </c>
      <c r="K87" s="189">
        <v>29.54</v>
      </c>
      <c r="L87" s="187" t="s">
        <v>115</v>
      </c>
      <c r="M87" s="187" t="s">
        <v>9</v>
      </c>
      <c r="N87" s="190" t="str">
        <f t="shared" si="6"/>
        <v/>
      </c>
      <c r="P87" s="180" t="str">
        <f t="shared" si="7"/>
        <v/>
      </c>
      <c r="Q87" s="180" t="str">
        <f t="shared" si="8"/>
        <v/>
      </c>
      <c r="R87" s="191" t="str">
        <f t="shared" si="9"/>
        <v>http://www.cengage.com/search/showresults.do?Ntk=APG&amp;Ntt=9781538300497&amp;N=197</v>
      </c>
      <c r="S87" s="192" t="s">
        <v>167</v>
      </c>
      <c r="W87" s="181"/>
      <c r="Y87" s="179"/>
    </row>
    <row r="88" spans="1:25" s="140" customFormat="1" x14ac:dyDescent="0.3">
      <c r="A88" s="183"/>
      <c r="B88" s="184" t="str">
        <f t="shared" si="10"/>
        <v>Encyclopedia of Islam and the Muslim World</v>
      </c>
      <c r="C88" s="185">
        <v>9780028662725</v>
      </c>
      <c r="D88" s="186" t="s">
        <v>80</v>
      </c>
      <c r="E88" s="186" t="s">
        <v>189</v>
      </c>
      <c r="F88" s="187" t="s">
        <v>8</v>
      </c>
      <c r="G88" s="187">
        <v>2</v>
      </c>
      <c r="H88" s="188">
        <v>42381</v>
      </c>
      <c r="I88" s="187">
        <v>2016</v>
      </c>
      <c r="J88" s="187">
        <v>2</v>
      </c>
      <c r="K88" s="189">
        <v>653.4</v>
      </c>
      <c r="L88" s="187" t="s">
        <v>320</v>
      </c>
      <c r="M88" s="187" t="s">
        <v>84</v>
      </c>
      <c r="N88" s="190" t="str">
        <f t="shared" si="6"/>
        <v/>
      </c>
      <c r="P88" s="180" t="str">
        <f t="shared" si="7"/>
        <v/>
      </c>
      <c r="Q88" s="180" t="str">
        <f t="shared" si="8"/>
        <v/>
      </c>
      <c r="R88" s="191" t="str">
        <f t="shared" si="9"/>
        <v>http://www.cengage.com/search/showresults.do?Ntk=APG&amp;Ntt=9780028662725&amp;N=197</v>
      </c>
      <c r="S88" s="192" t="s">
        <v>319</v>
      </c>
      <c r="W88" s="181"/>
      <c r="Y88" s="179"/>
    </row>
    <row r="89" spans="1:25" s="140" customFormat="1" x14ac:dyDescent="0.3">
      <c r="A89" s="183"/>
      <c r="B89" s="184" t="str">
        <f t="shared" si="10"/>
        <v>Encyclopedia of Major Marketing Strategies</v>
      </c>
      <c r="C89" s="185">
        <v>9781410389336</v>
      </c>
      <c r="D89" s="186" t="s">
        <v>6</v>
      </c>
      <c r="E89" s="186" t="s">
        <v>131</v>
      </c>
      <c r="F89" s="187">
        <v>4</v>
      </c>
      <c r="G89" s="187" t="s">
        <v>8</v>
      </c>
      <c r="H89" s="188">
        <v>43507</v>
      </c>
      <c r="I89" s="187">
        <v>2019</v>
      </c>
      <c r="J89" s="187" t="s">
        <v>8</v>
      </c>
      <c r="K89" s="198">
        <v>788.7</v>
      </c>
      <c r="L89" s="195" t="s">
        <v>9</v>
      </c>
      <c r="M89" s="195" t="s">
        <v>84</v>
      </c>
      <c r="N89" s="190" t="str">
        <f t="shared" si="6"/>
        <v/>
      </c>
      <c r="P89" s="180" t="str">
        <f t="shared" si="7"/>
        <v/>
      </c>
      <c r="Q89" s="180" t="str">
        <f t="shared" si="8"/>
        <v/>
      </c>
      <c r="R89" s="191" t="str">
        <f t="shared" si="9"/>
        <v>http://www.cengage.com/search/showresults.do?Ntk=APG&amp;Ntt=9781410389336&amp;N=197</v>
      </c>
      <c r="S89" s="192" t="s">
        <v>321</v>
      </c>
      <c r="W89" s="181"/>
      <c r="Y89" s="179"/>
    </row>
    <row r="90" spans="1:25" s="140" customFormat="1" x14ac:dyDescent="0.3">
      <c r="A90" s="183"/>
      <c r="B90" s="184" t="str">
        <f t="shared" si="10"/>
        <v>Encyclopedia of Management</v>
      </c>
      <c r="C90" s="185">
        <v>9781410389350</v>
      </c>
      <c r="D90" s="186" t="s">
        <v>6</v>
      </c>
      <c r="E90" s="186" t="s">
        <v>131</v>
      </c>
      <c r="F90" s="187" t="s">
        <v>8</v>
      </c>
      <c r="G90" s="187">
        <v>8</v>
      </c>
      <c r="H90" s="188">
        <v>43516</v>
      </c>
      <c r="I90" s="187">
        <v>2019</v>
      </c>
      <c r="J90" s="187">
        <v>2</v>
      </c>
      <c r="K90" s="198">
        <v>982.3</v>
      </c>
      <c r="L90" s="195" t="s">
        <v>83</v>
      </c>
      <c r="M90" s="195" t="s">
        <v>84</v>
      </c>
      <c r="N90" s="190" t="str">
        <f t="shared" si="6"/>
        <v/>
      </c>
      <c r="P90" s="180" t="str">
        <f t="shared" si="7"/>
        <v/>
      </c>
      <c r="Q90" s="180" t="str">
        <f t="shared" si="8"/>
        <v/>
      </c>
      <c r="R90" s="191" t="str">
        <f t="shared" si="9"/>
        <v>http://www.cengage.com/search/showresults.do?Ntk=APG&amp;Ntt=9781410389350&amp;N=197</v>
      </c>
      <c r="S90" s="192" t="s">
        <v>322</v>
      </c>
      <c r="W90" s="181"/>
      <c r="Y90" s="179"/>
    </row>
    <row r="91" spans="1:25" s="140" customFormat="1" x14ac:dyDescent="0.3">
      <c r="A91" s="183"/>
      <c r="B91" s="184" t="str">
        <f t="shared" si="10"/>
        <v xml:space="preserve">Energy In Context </v>
      </c>
      <c r="C91" s="185">
        <v>9781410317513</v>
      </c>
      <c r="D91" s="186" t="s">
        <v>6</v>
      </c>
      <c r="E91" s="186" t="s">
        <v>33</v>
      </c>
      <c r="F91" s="187" t="s">
        <v>8</v>
      </c>
      <c r="G91" s="187">
        <v>1</v>
      </c>
      <c r="H91" s="188">
        <v>42396</v>
      </c>
      <c r="I91" s="187">
        <v>2016</v>
      </c>
      <c r="J91" s="187">
        <v>2</v>
      </c>
      <c r="K91" s="198">
        <v>459.8</v>
      </c>
      <c r="L91" s="195" t="s">
        <v>9</v>
      </c>
      <c r="M91" s="195" t="s">
        <v>10</v>
      </c>
      <c r="N91" s="190" t="str">
        <f>IF(A91="","",K91)</f>
        <v/>
      </c>
      <c r="P91" s="180" t="str">
        <f t="shared" si="7"/>
        <v/>
      </c>
      <c r="Q91" s="180" t="str">
        <f t="shared" si="8"/>
        <v/>
      </c>
      <c r="R91" s="191" t="str">
        <f t="shared" si="9"/>
        <v>http://www.cengage.com/search/showresults.do?Ntk=APG&amp;Ntt=9781410317513&amp;N=197</v>
      </c>
      <c r="S91" s="192" t="s">
        <v>323</v>
      </c>
      <c r="W91" s="181"/>
      <c r="Y91" s="179"/>
    </row>
    <row r="92" spans="1:25" s="140" customFormat="1" ht="28.8" x14ac:dyDescent="0.3">
      <c r="A92" s="183"/>
      <c r="B92" s="184" t="str">
        <f t="shared" si="10"/>
        <v>Evolving Technology: The Evolution of Agricultural Technology</v>
      </c>
      <c r="C92" s="193">
        <v>9781538302811</v>
      </c>
      <c r="D92" s="194" t="s">
        <v>14</v>
      </c>
      <c r="E92" s="194" t="s">
        <v>139</v>
      </c>
      <c r="F92" s="195" t="s">
        <v>8</v>
      </c>
      <c r="G92" s="196">
        <v>1</v>
      </c>
      <c r="H92" s="197">
        <v>43278</v>
      </c>
      <c r="I92" s="196">
        <v>2019</v>
      </c>
      <c r="J92" s="195" t="s">
        <v>8</v>
      </c>
      <c r="K92" s="198">
        <v>35.97</v>
      </c>
      <c r="L92" s="195" t="s">
        <v>115</v>
      </c>
      <c r="M92" s="195" t="s">
        <v>21</v>
      </c>
      <c r="N92" s="190" t="str">
        <f t="shared" si="6"/>
        <v/>
      </c>
      <c r="P92" s="180" t="str">
        <f t="shared" si="7"/>
        <v/>
      </c>
      <c r="Q92" s="180" t="str">
        <f t="shared" si="8"/>
        <v/>
      </c>
      <c r="R92" s="191" t="str">
        <f t="shared" si="9"/>
        <v>http://www.cengage.com/search/showresults.do?Ntk=APG&amp;Ntt=9781538302811&amp;N=197</v>
      </c>
      <c r="S92" s="192" t="s">
        <v>151</v>
      </c>
      <c r="W92" s="181"/>
      <c r="Y92" s="179"/>
    </row>
    <row r="93" spans="1:25" s="140" customFormat="1" ht="28.8" x14ac:dyDescent="0.3">
      <c r="A93" s="183"/>
      <c r="B93" s="184" t="str">
        <f t="shared" si="10"/>
        <v>Evolving Technology: The Evolution of Computer Technology</v>
      </c>
      <c r="C93" s="193">
        <v>9781538302842</v>
      </c>
      <c r="D93" s="194" t="s">
        <v>14</v>
      </c>
      <c r="E93" s="194" t="s">
        <v>139</v>
      </c>
      <c r="F93" s="195" t="s">
        <v>8</v>
      </c>
      <c r="G93" s="196">
        <v>1</v>
      </c>
      <c r="H93" s="197">
        <v>43278</v>
      </c>
      <c r="I93" s="196">
        <v>2019</v>
      </c>
      <c r="J93" s="195" t="s">
        <v>8</v>
      </c>
      <c r="K93" s="198">
        <v>35.97</v>
      </c>
      <c r="L93" s="195" t="s">
        <v>115</v>
      </c>
      <c r="M93" s="195" t="s">
        <v>21</v>
      </c>
      <c r="N93" s="190" t="str">
        <f t="shared" si="6"/>
        <v/>
      </c>
      <c r="P93" s="180" t="str">
        <f t="shared" si="7"/>
        <v/>
      </c>
      <c r="Q93" s="180" t="str">
        <f t="shared" si="8"/>
        <v/>
      </c>
      <c r="R93" s="191" t="str">
        <f t="shared" si="9"/>
        <v>http://www.cengage.com/search/showresults.do?Ntk=APG&amp;Ntt=9781538302842&amp;N=197</v>
      </c>
      <c r="S93" s="192" t="s">
        <v>149</v>
      </c>
      <c r="W93" s="181"/>
      <c r="Y93" s="179"/>
    </row>
    <row r="94" spans="1:25" s="140" customFormat="1" ht="28.8" x14ac:dyDescent="0.3">
      <c r="A94" s="183"/>
      <c r="B94" s="184" t="str">
        <f t="shared" si="10"/>
        <v>Evolving Technology: The Evolution of Medical Technology</v>
      </c>
      <c r="C94" s="193">
        <v>9781538303269</v>
      </c>
      <c r="D94" s="194" t="s">
        <v>14</v>
      </c>
      <c r="E94" s="194" t="s">
        <v>139</v>
      </c>
      <c r="F94" s="195" t="s">
        <v>8</v>
      </c>
      <c r="G94" s="196">
        <v>1</v>
      </c>
      <c r="H94" s="197">
        <v>43278</v>
      </c>
      <c r="I94" s="196">
        <v>2019</v>
      </c>
      <c r="J94" s="195" t="s">
        <v>8</v>
      </c>
      <c r="K94" s="198">
        <v>35.97</v>
      </c>
      <c r="L94" s="195" t="s">
        <v>115</v>
      </c>
      <c r="M94" s="195" t="s">
        <v>21</v>
      </c>
      <c r="N94" s="190" t="str">
        <f t="shared" si="6"/>
        <v/>
      </c>
      <c r="P94" s="180" t="str">
        <f t="shared" si="7"/>
        <v/>
      </c>
      <c r="Q94" s="180" t="str">
        <f t="shared" si="8"/>
        <v/>
      </c>
      <c r="R94" s="191" t="str">
        <f t="shared" si="9"/>
        <v>http://www.cengage.com/search/showresults.do?Ntk=APG&amp;Ntt=9781538303269&amp;N=197</v>
      </c>
      <c r="S94" s="192" t="s">
        <v>150</v>
      </c>
      <c r="W94" s="181"/>
      <c r="Y94" s="179"/>
    </row>
    <row r="95" spans="1:25" s="140" customFormat="1" ht="28.8" x14ac:dyDescent="0.3">
      <c r="A95" s="183"/>
      <c r="B95" s="184" t="str">
        <f t="shared" si="10"/>
        <v>Evolving Technology: The Evolution of Military Technology</v>
      </c>
      <c r="C95" s="193">
        <v>9781538302866</v>
      </c>
      <c r="D95" s="194" t="s">
        <v>14</v>
      </c>
      <c r="E95" s="194" t="s">
        <v>139</v>
      </c>
      <c r="F95" s="195" t="s">
        <v>8</v>
      </c>
      <c r="G95" s="196">
        <v>1</v>
      </c>
      <c r="H95" s="197">
        <v>43278</v>
      </c>
      <c r="I95" s="196">
        <v>2019</v>
      </c>
      <c r="J95" s="195" t="s">
        <v>8</v>
      </c>
      <c r="K95" s="198">
        <v>35.97</v>
      </c>
      <c r="L95" s="195" t="s">
        <v>115</v>
      </c>
      <c r="M95" s="195" t="s">
        <v>21</v>
      </c>
      <c r="N95" s="190" t="str">
        <f t="shared" si="6"/>
        <v/>
      </c>
      <c r="P95" s="180" t="str">
        <f t="shared" si="7"/>
        <v/>
      </c>
      <c r="Q95" s="180" t="str">
        <f t="shared" si="8"/>
        <v/>
      </c>
      <c r="R95" s="191" t="str">
        <f t="shared" si="9"/>
        <v>http://www.cengage.com/search/showresults.do?Ntk=APG&amp;Ntt=9781538302866&amp;N=197</v>
      </c>
      <c r="S95" s="192" t="s">
        <v>148</v>
      </c>
      <c r="W95" s="181"/>
      <c r="Y95" s="179"/>
    </row>
    <row r="96" spans="1:25" s="140" customFormat="1" ht="28.8" x14ac:dyDescent="0.3">
      <c r="A96" s="183"/>
      <c r="B96" s="184" t="str">
        <f t="shared" si="10"/>
        <v>Evolving Technology: The Evolution of Transportation Technology</v>
      </c>
      <c r="C96" s="193">
        <v>9781538302897</v>
      </c>
      <c r="D96" s="194" t="s">
        <v>14</v>
      </c>
      <c r="E96" s="194" t="s">
        <v>139</v>
      </c>
      <c r="F96" s="195" t="s">
        <v>8</v>
      </c>
      <c r="G96" s="196">
        <v>1</v>
      </c>
      <c r="H96" s="197">
        <v>43278</v>
      </c>
      <c r="I96" s="196">
        <v>2019</v>
      </c>
      <c r="J96" s="195" t="s">
        <v>8</v>
      </c>
      <c r="K96" s="198">
        <v>35.97</v>
      </c>
      <c r="L96" s="195" t="s">
        <v>115</v>
      </c>
      <c r="M96" s="195" t="s">
        <v>21</v>
      </c>
      <c r="N96" s="190" t="str">
        <f t="shared" si="6"/>
        <v/>
      </c>
      <c r="P96" s="180" t="str">
        <f t="shared" si="7"/>
        <v/>
      </c>
      <c r="Q96" s="180" t="str">
        <f t="shared" si="8"/>
        <v/>
      </c>
      <c r="R96" s="191" t="str">
        <f t="shared" si="9"/>
        <v>http://www.cengage.com/search/showresults.do?Ntk=APG&amp;Ntt=9781538302897&amp;N=197</v>
      </c>
      <c r="S96" s="192" t="s">
        <v>147</v>
      </c>
      <c r="W96" s="181"/>
      <c r="Y96" s="179"/>
    </row>
    <row r="97" spans="1:25" s="140" customFormat="1" ht="28.8" x14ac:dyDescent="0.3">
      <c r="A97" s="183"/>
      <c r="B97" s="184" t="str">
        <f t="shared" si="10"/>
        <v>Explora América Latina (Exploring Latin America): El Suelo y El Clima (The Land and Climate of Latin America)</v>
      </c>
      <c r="C97" s="193">
        <v>9781538301166</v>
      </c>
      <c r="D97" s="194" t="s">
        <v>14</v>
      </c>
      <c r="E97" s="194" t="s">
        <v>189</v>
      </c>
      <c r="F97" s="195" t="s">
        <v>8</v>
      </c>
      <c r="G97" s="196">
        <v>1</v>
      </c>
      <c r="H97" s="197">
        <v>42999</v>
      </c>
      <c r="I97" s="196">
        <v>2018</v>
      </c>
      <c r="J97" s="195" t="s">
        <v>8</v>
      </c>
      <c r="K97" s="198">
        <v>29.54</v>
      </c>
      <c r="L97" s="195" t="s">
        <v>115</v>
      </c>
      <c r="M97" s="195" t="s">
        <v>21</v>
      </c>
      <c r="N97" s="190" t="str">
        <f t="shared" si="6"/>
        <v/>
      </c>
      <c r="P97" s="180" t="str">
        <f t="shared" si="7"/>
        <v/>
      </c>
      <c r="Q97" s="180" t="str">
        <f t="shared" si="8"/>
        <v/>
      </c>
      <c r="R97" s="191" t="str">
        <f t="shared" si="9"/>
        <v>http://www.cengage.com/search/showresults.do?Ntk=APG&amp;Ntt=9781538301166&amp;N=197</v>
      </c>
      <c r="S97" s="192" t="s">
        <v>217</v>
      </c>
      <c r="W97" s="181"/>
      <c r="Y97" s="179"/>
    </row>
    <row r="98" spans="1:25" s="140" customFormat="1" ht="28.8" x14ac:dyDescent="0.3">
      <c r="A98" s="183"/>
      <c r="B98" s="184" t="str">
        <f t="shared" si="10"/>
        <v>Explora América Latina (Exploring Latin America): La Economía (The Economy of Latin America)</v>
      </c>
      <c r="C98" s="193">
        <v>9781538301012</v>
      </c>
      <c r="D98" s="194" t="s">
        <v>14</v>
      </c>
      <c r="E98" s="194" t="s">
        <v>189</v>
      </c>
      <c r="F98" s="195" t="s">
        <v>8</v>
      </c>
      <c r="G98" s="196">
        <v>1</v>
      </c>
      <c r="H98" s="197">
        <v>42999</v>
      </c>
      <c r="I98" s="196">
        <v>2018</v>
      </c>
      <c r="J98" s="195" t="s">
        <v>8</v>
      </c>
      <c r="K98" s="198">
        <v>29.54</v>
      </c>
      <c r="L98" s="195" t="s">
        <v>115</v>
      </c>
      <c r="M98" s="195" t="s">
        <v>21</v>
      </c>
      <c r="N98" s="190" t="str">
        <f t="shared" si="6"/>
        <v/>
      </c>
      <c r="P98" s="180" t="str">
        <f t="shared" si="7"/>
        <v/>
      </c>
      <c r="Q98" s="180" t="str">
        <f t="shared" si="8"/>
        <v/>
      </c>
      <c r="R98" s="191" t="str">
        <f t="shared" si="9"/>
        <v>http://www.cengage.com/search/showresults.do?Ntk=APG&amp;Ntt=9781538301012&amp;N=197</v>
      </c>
      <c r="S98" s="192" t="s">
        <v>219</v>
      </c>
      <c r="W98" s="181"/>
      <c r="Y98" s="179"/>
    </row>
    <row r="99" spans="1:25" s="140" customFormat="1" ht="28.8" x14ac:dyDescent="0.3">
      <c r="A99" s="183"/>
      <c r="B99" s="184" t="str">
        <f t="shared" si="10"/>
        <v>Explora América Latina (Exploring Latin America): La Gente y La Cultura (The People and Culture of Latin America)</v>
      </c>
      <c r="C99" s="193">
        <v>9781538301067</v>
      </c>
      <c r="D99" s="194" t="s">
        <v>14</v>
      </c>
      <c r="E99" s="194" t="s">
        <v>189</v>
      </c>
      <c r="F99" s="195" t="s">
        <v>8</v>
      </c>
      <c r="G99" s="196">
        <v>1</v>
      </c>
      <c r="H99" s="197">
        <v>42999</v>
      </c>
      <c r="I99" s="196">
        <v>2018</v>
      </c>
      <c r="J99" s="195" t="s">
        <v>8</v>
      </c>
      <c r="K99" s="198">
        <v>29.54</v>
      </c>
      <c r="L99" s="195" t="s">
        <v>115</v>
      </c>
      <c r="M99" s="195" t="s">
        <v>21</v>
      </c>
      <c r="N99" s="190" t="str">
        <f t="shared" si="6"/>
        <v/>
      </c>
      <c r="P99" s="180" t="str">
        <f t="shared" si="7"/>
        <v/>
      </c>
      <c r="Q99" s="180" t="str">
        <f t="shared" si="8"/>
        <v/>
      </c>
      <c r="R99" s="191" t="str">
        <f t="shared" si="9"/>
        <v>http://www.cengage.com/search/showresults.do?Ntk=APG&amp;Ntt=9781538301067&amp;N=197</v>
      </c>
      <c r="S99" s="192" t="s">
        <v>218</v>
      </c>
      <c r="W99" s="181"/>
      <c r="Y99" s="179"/>
    </row>
    <row r="100" spans="1:25" s="140" customFormat="1" ht="28.8" x14ac:dyDescent="0.3">
      <c r="A100" s="183"/>
      <c r="B100" s="184" t="str">
        <f t="shared" si="10"/>
        <v>Explora América Latina (Exploring Latin America): La Historia (The History of Latin America)</v>
      </c>
      <c r="C100" s="193">
        <v>9781538301111</v>
      </c>
      <c r="D100" s="194" t="s">
        <v>14</v>
      </c>
      <c r="E100" s="194" t="s">
        <v>189</v>
      </c>
      <c r="F100" s="195" t="s">
        <v>8</v>
      </c>
      <c r="G100" s="196">
        <v>1</v>
      </c>
      <c r="H100" s="197">
        <v>42999</v>
      </c>
      <c r="I100" s="196">
        <v>2018</v>
      </c>
      <c r="J100" s="195" t="s">
        <v>8</v>
      </c>
      <c r="K100" s="198">
        <v>29.54</v>
      </c>
      <c r="L100" s="195" t="s">
        <v>115</v>
      </c>
      <c r="M100" s="195" t="s">
        <v>21</v>
      </c>
      <c r="N100" s="190" t="str">
        <f t="shared" si="6"/>
        <v/>
      </c>
      <c r="P100" s="180" t="str">
        <f t="shared" si="7"/>
        <v/>
      </c>
      <c r="Q100" s="180" t="str">
        <f t="shared" si="8"/>
        <v/>
      </c>
      <c r="R100" s="191" t="str">
        <f t="shared" si="9"/>
        <v>http://www.cengage.com/search/showresults.do?Ntk=APG&amp;Ntt=9781538301111&amp;N=197</v>
      </c>
      <c r="S100" s="192" t="s">
        <v>220</v>
      </c>
      <c r="W100" s="181"/>
      <c r="Y100" s="179"/>
    </row>
    <row r="101" spans="1:25" s="140" customFormat="1" x14ac:dyDescent="0.3">
      <c r="A101" s="183"/>
      <c r="B101" s="184" t="str">
        <f t="shared" si="10"/>
        <v>Exploring Careers: Careers in Business Administration</v>
      </c>
      <c r="C101" s="193">
        <v>9781682821930</v>
      </c>
      <c r="D101" s="194" t="s">
        <v>88</v>
      </c>
      <c r="E101" s="194" t="s">
        <v>34</v>
      </c>
      <c r="F101" s="195" t="s">
        <v>8</v>
      </c>
      <c r="G101" s="196">
        <v>1</v>
      </c>
      <c r="H101" s="197">
        <v>42892</v>
      </c>
      <c r="I101" s="196">
        <v>2018</v>
      </c>
      <c r="J101" s="195" t="s">
        <v>8</v>
      </c>
      <c r="K101" s="198">
        <v>43.95</v>
      </c>
      <c r="L101" s="195" t="s">
        <v>115</v>
      </c>
      <c r="M101" s="195" t="s">
        <v>10</v>
      </c>
      <c r="N101" s="190" t="str">
        <f t="shared" si="6"/>
        <v/>
      </c>
      <c r="P101" s="180" t="str">
        <f t="shared" si="7"/>
        <v/>
      </c>
      <c r="Q101" s="180" t="str">
        <f t="shared" si="8"/>
        <v/>
      </c>
      <c r="R101" s="191" t="str">
        <f t="shared" si="9"/>
        <v>http://www.cengage.com/search/showresults.do?Ntk=APG&amp;Ntt=9781682821930&amp;N=197</v>
      </c>
      <c r="S101" s="192" t="s">
        <v>292</v>
      </c>
      <c r="W101" s="181"/>
      <c r="Y101" s="179"/>
    </row>
    <row r="102" spans="1:25" s="140" customFormat="1" x14ac:dyDescent="0.3">
      <c r="A102" s="183"/>
      <c r="B102" s="184" t="str">
        <f t="shared" si="10"/>
        <v>Exploring Careers: Careers in Computer Science</v>
      </c>
      <c r="C102" s="193">
        <v>9781682821954</v>
      </c>
      <c r="D102" s="194" t="s">
        <v>88</v>
      </c>
      <c r="E102" s="194" t="s">
        <v>34</v>
      </c>
      <c r="F102" s="195" t="s">
        <v>8</v>
      </c>
      <c r="G102" s="196">
        <v>1</v>
      </c>
      <c r="H102" s="197">
        <v>42892</v>
      </c>
      <c r="I102" s="196">
        <v>2018</v>
      </c>
      <c r="J102" s="195" t="s">
        <v>8</v>
      </c>
      <c r="K102" s="198">
        <v>43.95</v>
      </c>
      <c r="L102" s="195" t="s">
        <v>115</v>
      </c>
      <c r="M102" s="195" t="s">
        <v>10</v>
      </c>
      <c r="N102" s="190" t="str">
        <f t="shared" si="6"/>
        <v/>
      </c>
      <c r="P102" s="180" t="str">
        <f t="shared" si="7"/>
        <v/>
      </c>
      <c r="Q102" s="180" t="str">
        <f t="shared" si="8"/>
        <v/>
      </c>
      <c r="R102" s="191" t="str">
        <f t="shared" si="9"/>
        <v>http://www.cengage.com/search/showresults.do?Ntk=APG&amp;Ntt=9781682821954&amp;N=197</v>
      </c>
      <c r="S102" s="192" t="s">
        <v>293</v>
      </c>
      <c r="W102" s="181"/>
      <c r="Y102" s="179"/>
    </row>
    <row r="103" spans="1:25" s="140" customFormat="1" x14ac:dyDescent="0.3">
      <c r="A103" s="183"/>
      <c r="B103" s="184" t="str">
        <f t="shared" si="10"/>
        <v>Exploring Careers: Careers in Digital Media</v>
      </c>
      <c r="C103" s="193">
        <v>9781682821978</v>
      </c>
      <c r="D103" s="194" t="s">
        <v>88</v>
      </c>
      <c r="E103" s="194" t="s">
        <v>34</v>
      </c>
      <c r="F103" s="195" t="s">
        <v>8</v>
      </c>
      <c r="G103" s="196">
        <v>1</v>
      </c>
      <c r="H103" s="197">
        <v>42942</v>
      </c>
      <c r="I103" s="196">
        <v>2018</v>
      </c>
      <c r="J103" s="195" t="s">
        <v>8</v>
      </c>
      <c r="K103" s="198">
        <v>43.95</v>
      </c>
      <c r="L103" s="195" t="s">
        <v>115</v>
      </c>
      <c r="M103" s="195" t="s">
        <v>10</v>
      </c>
      <c r="N103" s="190" t="str">
        <f t="shared" si="6"/>
        <v/>
      </c>
      <c r="P103" s="180" t="str">
        <f t="shared" si="7"/>
        <v/>
      </c>
      <c r="Q103" s="180" t="str">
        <f t="shared" si="8"/>
        <v/>
      </c>
      <c r="R103" s="191" t="str">
        <f t="shared" si="9"/>
        <v>http://www.cengage.com/search/showresults.do?Ntk=APG&amp;Ntt=9781682821978&amp;N=197</v>
      </c>
      <c r="S103" s="192" t="s">
        <v>272</v>
      </c>
      <c r="W103" s="181"/>
      <c r="Y103" s="179"/>
    </row>
    <row r="104" spans="1:25" s="140" customFormat="1" x14ac:dyDescent="0.3">
      <c r="A104" s="183"/>
      <c r="B104" s="184" t="str">
        <f t="shared" si="10"/>
        <v>Exploring Careers: Careers in Entertainment</v>
      </c>
      <c r="C104" s="193">
        <v>9781682821992</v>
      </c>
      <c r="D104" s="194" t="s">
        <v>88</v>
      </c>
      <c r="E104" s="194" t="s">
        <v>34</v>
      </c>
      <c r="F104" s="195" t="s">
        <v>8</v>
      </c>
      <c r="G104" s="196">
        <v>1</v>
      </c>
      <c r="H104" s="197">
        <v>42942</v>
      </c>
      <c r="I104" s="196">
        <v>2018</v>
      </c>
      <c r="J104" s="195" t="s">
        <v>8</v>
      </c>
      <c r="K104" s="198">
        <v>43.95</v>
      </c>
      <c r="L104" s="195" t="s">
        <v>115</v>
      </c>
      <c r="M104" s="195" t="s">
        <v>10</v>
      </c>
      <c r="N104" s="190" t="str">
        <f t="shared" si="6"/>
        <v/>
      </c>
      <c r="P104" s="180" t="str">
        <f t="shared" si="7"/>
        <v/>
      </c>
      <c r="Q104" s="180" t="str">
        <f t="shared" si="8"/>
        <v/>
      </c>
      <c r="R104" s="191" t="str">
        <f t="shared" si="9"/>
        <v>http://www.cengage.com/search/showresults.do?Ntk=APG&amp;Ntt=9781682821992&amp;N=197</v>
      </c>
      <c r="S104" s="192" t="s">
        <v>270</v>
      </c>
      <c r="W104" s="181"/>
      <c r="Y104" s="179"/>
    </row>
    <row r="105" spans="1:25" s="140" customFormat="1" x14ac:dyDescent="0.3">
      <c r="A105" s="183"/>
      <c r="B105" s="184" t="str">
        <f t="shared" si="10"/>
        <v>Exploring Careers: Careers in Environmental Conservation</v>
      </c>
      <c r="C105" s="193">
        <v>9781682822043</v>
      </c>
      <c r="D105" s="194" t="s">
        <v>88</v>
      </c>
      <c r="E105" s="194" t="s">
        <v>34</v>
      </c>
      <c r="F105" s="195" t="s">
        <v>8</v>
      </c>
      <c r="G105" s="196">
        <v>1</v>
      </c>
      <c r="H105" s="197">
        <v>42892</v>
      </c>
      <c r="I105" s="196">
        <v>2018</v>
      </c>
      <c r="J105" s="195" t="s">
        <v>8</v>
      </c>
      <c r="K105" s="198">
        <v>43.95</v>
      </c>
      <c r="L105" s="195" t="s">
        <v>115</v>
      </c>
      <c r="M105" s="195" t="s">
        <v>10</v>
      </c>
      <c r="N105" s="190" t="str">
        <f t="shared" si="6"/>
        <v/>
      </c>
      <c r="P105" s="180" t="str">
        <f t="shared" si="7"/>
        <v/>
      </c>
      <c r="Q105" s="180" t="str">
        <f t="shared" si="8"/>
        <v/>
      </c>
      <c r="R105" s="191" t="str">
        <f t="shared" si="9"/>
        <v>http://www.cengage.com/search/showresults.do?Ntk=APG&amp;Ntt=9781682822043&amp;N=197</v>
      </c>
      <c r="S105" s="192" t="s">
        <v>290</v>
      </c>
      <c r="W105" s="181"/>
      <c r="Y105" s="179"/>
    </row>
    <row r="106" spans="1:25" s="140" customFormat="1" x14ac:dyDescent="0.3">
      <c r="A106" s="183"/>
      <c r="B106" s="184" t="str">
        <f t="shared" si="10"/>
        <v>Exploring Careers: Careers in Food and Agriculture</v>
      </c>
      <c r="C106" s="193">
        <v>9781682823125</v>
      </c>
      <c r="D106" s="194" t="s">
        <v>88</v>
      </c>
      <c r="E106" s="194" t="s">
        <v>34</v>
      </c>
      <c r="F106" s="195" t="s">
        <v>8</v>
      </c>
      <c r="G106" s="196">
        <v>1</v>
      </c>
      <c r="H106" s="197">
        <v>43083</v>
      </c>
      <c r="I106" s="196">
        <v>2018</v>
      </c>
      <c r="J106" s="195" t="s">
        <v>8</v>
      </c>
      <c r="K106" s="198">
        <v>43.92</v>
      </c>
      <c r="L106" s="195" t="s">
        <v>115</v>
      </c>
      <c r="M106" s="195" t="s">
        <v>10</v>
      </c>
      <c r="N106" s="190" t="str">
        <f t="shared" si="6"/>
        <v/>
      </c>
      <c r="P106" s="180" t="str">
        <f t="shared" si="7"/>
        <v/>
      </c>
      <c r="Q106" s="180" t="str">
        <f t="shared" si="8"/>
        <v/>
      </c>
      <c r="R106" s="191" t="str">
        <f t="shared" si="9"/>
        <v>http://www.cengage.com/search/showresults.do?Ntk=APG&amp;Ntt=9781682823125&amp;N=197</v>
      </c>
      <c r="S106" s="192" t="s">
        <v>194</v>
      </c>
      <c r="W106" s="181"/>
      <c r="Y106" s="179"/>
    </row>
    <row r="107" spans="1:25" s="140" customFormat="1" x14ac:dyDescent="0.3">
      <c r="A107" s="183"/>
      <c r="B107" s="184" t="str">
        <f t="shared" si="10"/>
        <v>Exploring Careers: Careers in Medicine</v>
      </c>
      <c r="C107" s="193">
        <v>9781682822012</v>
      </c>
      <c r="D107" s="194" t="s">
        <v>88</v>
      </c>
      <c r="E107" s="194" t="s">
        <v>34</v>
      </c>
      <c r="F107" s="195" t="s">
        <v>8</v>
      </c>
      <c r="G107" s="196">
        <v>1</v>
      </c>
      <c r="H107" s="197">
        <v>42892</v>
      </c>
      <c r="I107" s="196">
        <v>2018</v>
      </c>
      <c r="J107" s="195" t="s">
        <v>8</v>
      </c>
      <c r="K107" s="198">
        <v>43.95</v>
      </c>
      <c r="L107" s="195" t="s">
        <v>115</v>
      </c>
      <c r="M107" s="195" t="s">
        <v>10</v>
      </c>
      <c r="N107" s="190" t="str">
        <f t="shared" si="6"/>
        <v/>
      </c>
      <c r="P107" s="180" t="str">
        <f t="shared" si="7"/>
        <v/>
      </c>
      <c r="Q107" s="180" t="str">
        <f t="shared" si="8"/>
        <v/>
      </c>
      <c r="R107" s="191" t="str">
        <f t="shared" si="9"/>
        <v>http://www.cengage.com/search/showresults.do?Ntk=APG&amp;Ntt=9781682822012&amp;N=197</v>
      </c>
      <c r="S107" s="192" t="s">
        <v>291</v>
      </c>
      <c r="W107" s="181"/>
      <c r="Y107" s="179"/>
    </row>
    <row r="108" spans="1:25" s="140" customFormat="1" x14ac:dyDescent="0.3">
      <c r="A108" s="183"/>
      <c r="B108" s="184" t="str">
        <f t="shared" si="10"/>
        <v>Exploring Careers: Careers in Renewable Energy</v>
      </c>
      <c r="C108" s="193">
        <v>9781682823163</v>
      </c>
      <c r="D108" s="194" t="s">
        <v>88</v>
      </c>
      <c r="E108" s="194" t="s">
        <v>34</v>
      </c>
      <c r="F108" s="195" t="s">
        <v>8</v>
      </c>
      <c r="G108" s="196">
        <v>1</v>
      </c>
      <c r="H108" s="197">
        <v>43083</v>
      </c>
      <c r="I108" s="196">
        <v>2018</v>
      </c>
      <c r="J108" s="195" t="s">
        <v>8</v>
      </c>
      <c r="K108" s="198">
        <v>43.92</v>
      </c>
      <c r="L108" s="195" t="s">
        <v>115</v>
      </c>
      <c r="M108" s="195" t="s">
        <v>10</v>
      </c>
      <c r="N108" s="190" t="str">
        <f t="shared" si="6"/>
        <v/>
      </c>
      <c r="P108" s="180" t="str">
        <f t="shared" si="7"/>
        <v/>
      </c>
      <c r="Q108" s="180" t="str">
        <f t="shared" si="8"/>
        <v/>
      </c>
      <c r="R108" s="191" t="str">
        <f t="shared" si="9"/>
        <v>http://www.cengage.com/search/showresults.do?Ntk=APG&amp;Ntt=9781682823163&amp;N=197</v>
      </c>
      <c r="S108" s="192" t="s">
        <v>198</v>
      </c>
      <c r="W108" s="181"/>
      <c r="Y108" s="179"/>
    </row>
    <row r="109" spans="1:25" s="140" customFormat="1" x14ac:dyDescent="0.3">
      <c r="A109" s="183"/>
      <c r="B109" s="184" t="str">
        <f t="shared" si="10"/>
        <v>Exploring Careers: Careers in the Legal Profession</v>
      </c>
      <c r="C109" s="193">
        <v>9781682823149</v>
      </c>
      <c r="D109" s="194" t="s">
        <v>88</v>
      </c>
      <c r="E109" s="194" t="s">
        <v>34</v>
      </c>
      <c r="F109" s="195" t="s">
        <v>8</v>
      </c>
      <c r="G109" s="196">
        <v>1</v>
      </c>
      <c r="H109" s="197">
        <v>43083</v>
      </c>
      <c r="I109" s="196">
        <v>2018</v>
      </c>
      <c r="J109" s="195" t="s">
        <v>8</v>
      </c>
      <c r="K109" s="198">
        <v>43.92</v>
      </c>
      <c r="L109" s="195" t="s">
        <v>115</v>
      </c>
      <c r="M109" s="195" t="s">
        <v>10</v>
      </c>
      <c r="N109" s="190" t="str">
        <f t="shared" si="6"/>
        <v/>
      </c>
      <c r="P109" s="180" t="str">
        <f t="shared" si="7"/>
        <v/>
      </c>
      <c r="Q109" s="180" t="str">
        <f t="shared" si="8"/>
        <v/>
      </c>
      <c r="R109" s="191" t="str">
        <f t="shared" si="9"/>
        <v>http://www.cengage.com/search/showresults.do?Ntk=APG&amp;Ntt=9781682823149&amp;N=197</v>
      </c>
      <c r="S109" s="192" t="s">
        <v>199</v>
      </c>
      <c r="W109" s="181"/>
      <c r="Y109" s="179"/>
    </row>
    <row r="110" spans="1:25" s="140" customFormat="1" x14ac:dyDescent="0.3">
      <c r="A110" s="183"/>
      <c r="B110" s="184" t="str">
        <f t="shared" si="10"/>
        <v>Exploring Careers: Careers in Travel and Hospitality</v>
      </c>
      <c r="C110" s="193">
        <v>9781682823187</v>
      </c>
      <c r="D110" s="194" t="s">
        <v>88</v>
      </c>
      <c r="E110" s="194" t="s">
        <v>34</v>
      </c>
      <c r="F110" s="195" t="s">
        <v>8</v>
      </c>
      <c r="G110" s="196">
        <v>1</v>
      </c>
      <c r="H110" s="197">
        <v>43083</v>
      </c>
      <c r="I110" s="196">
        <v>2018</v>
      </c>
      <c r="J110" s="195" t="s">
        <v>8</v>
      </c>
      <c r="K110" s="198">
        <v>43.92</v>
      </c>
      <c r="L110" s="195" t="s">
        <v>115</v>
      </c>
      <c r="M110" s="195" t="s">
        <v>10</v>
      </c>
      <c r="N110" s="190" t="str">
        <f t="shared" si="6"/>
        <v/>
      </c>
      <c r="P110" s="180" t="str">
        <f t="shared" si="7"/>
        <v/>
      </c>
      <c r="Q110" s="180" t="str">
        <f t="shared" si="8"/>
        <v/>
      </c>
      <c r="R110" s="191" t="str">
        <f t="shared" si="9"/>
        <v>http://www.cengage.com/search/showresults.do?Ntk=APG&amp;Ntt=9781682823187&amp;N=197</v>
      </c>
      <c r="S110" s="192" t="s">
        <v>197</v>
      </c>
      <c r="W110" s="181"/>
      <c r="Y110" s="179"/>
    </row>
    <row r="111" spans="1:25" s="140" customFormat="1" ht="28.8" x14ac:dyDescent="0.3">
      <c r="A111" s="183"/>
      <c r="B111" s="184" t="str">
        <f t="shared" si="10"/>
        <v>Exploring Energy Technology: Fossil Fuels</v>
      </c>
      <c r="C111" s="193">
        <v>9781508106142</v>
      </c>
      <c r="D111" s="194" t="s">
        <v>14</v>
      </c>
      <c r="E111" s="194" t="s">
        <v>19</v>
      </c>
      <c r="F111" s="195" t="s">
        <v>8</v>
      </c>
      <c r="G111" s="196">
        <v>1</v>
      </c>
      <c r="H111" s="197">
        <v>43445</v>
      </c>
      <c r="I111" s="196">
        <v>2019</v>
      </c>
      <c r="J111" s="195" t="s">
        <v>8</v>
      </c>
      <c r="K111" s="198">
        <v>29.54</v>
      </c>
      <c r="L111" s="195" t="s">
        <v>115</v>
      </c>
      <c r="M111" s="195" t="s">
        <v>9</v>
      </c>
      <c r="N111" s="190" t="str">
        <f t="shared" si="6"/>
        <v/>
      </c>
      <c r="P111" s="180" t="str">
        <f t="shared" si="7"/>
        <v/>
      </c>
      <c r="Q111" s="180" t="str">
        <f t="shared" si="8"/>
        <v/>
      </c>
      <c r="R111" s="191" t="str">
        <f t="shared" si="9"/>
        <v>http://www.cengage.com/search/showresults.do?Ntk=APG&amp;Ntt=9781508106142&amp;N=197</v>
      </c>
      <c r="S111" s="192" t="s">
        <v>123</v>
      </c>
      <c r="W111" s="181"/>
      <c r="Y111" s="179"/>
    </row>
    <row r="112" spans="1:25" s="140" customFormat="1" ht="28.8" x14ac:dyDescent="0.3">
      <c r="A112" s="183"/>
      <c r="B112" s="184" t="str">
        <f t="shared" si="10"/>
        <v>Exploring Energy Technology: Geothermal Energy</v>
      </c>
      <c r="C112" s="193">
        <v>9781508106173</v>
      </c>
      <c r="D112" s="194" t="s">
        <v>14</v>
      </c>
      <c r="E112" s="194" t="s">
        <v>19</v>
      </c>
      <c r="F112" s="195" t="s">
        <v>8</v>
      </c>
      <c r="G112" s="196">
        <v>1</v>
      </c>
      <c r="H112" s="197">
        <v>43448</v>
      </c>
      <c r="I112" s="196">
        <v>2019</v>
      </c>
      <c r="J112" s="195" t="s">
        <v>8</v>
      </c>
      <c r="K112" s="198">
        <v>29.54</v>
      </c>
      <c r="L112" s="195" t="s">
        <v>115</v>
      </c>
      <c r="M112" s="195" t="s">
        <v>9</v>
      </c>
      <c r="N112" s="190" t="str">
        <f t="shared" si="6"/>
        <v/>
      </c>
      <c r="P112" s="180" t="str">
        <f t="shared" si="7"/>
        <v/>
      </c>
      <c r="Q112" s="180" t="str">
        <f t="shared" si="8"/>
        <v/>
      </c>
      <c r="R112" s="191" t="str">
        <f t="shared" si="9"/>
        <v>http://www.cengage.com/search/showresults.do?Ntk=APG&amp;Ntt=9781508106173&amp;N=197</v>
      </c>
      <c r="S112" s="192" t="s">
        <v>121</v>
      </c>
      <c r="W112" s="181"/>
      <c r="Y112" s="179"/>
    </row>
    <row r="113" spans="1:25" s="140" customFormat="1" ht="28.8" x14ac:dyDescent="0.3">
      <c r="A113" s="183"/>
      <c r="B113" s="184" t="str">
        <f t="shared" si="10"/>
        <v>Exploring Energy Technology: Hydroelectricity</v>
      </c>
      <c r="C113" s="193">
        <v>9781508106203</v>
      </c>
      <c r="D113" s="194" t="s">
        <v>14</v>
      </c>
      <c r="E113" s="194" t="s">
        <v>19</v>
      </c>
      <c r="F113" s="195" t="s">
        <v>8</v>
      </c>
      <c r="G113" s="196">
        <v>1</v>
      </c>
      <c r="H113" s="197">
        <v>43445</v>
      </c>
      <c r="I113" s="196">
        <v>2019</v>
      </c>
      <c r="J113" s="195" t="s">
        <v>8</v>
      </c>
      <c r="K113" s="198">
        <v>29.54</v>
      </c>
      <c r="L113" s="195" t="s">
        <v>115</v>
      </c>
      <c r="M113" s="195" t="s">
        <v>9</v>
      </c>
      <c r="N113" s="190" t="str">
        <f t="shared" si="6"/>
        <v/>
      </c>
      <c r="P113" s="180" t="str">
        <f t="shared" si="7"/>
        <v/>
      </c>
      <c r="Q113" s="180" t="str">
        <f t="shared" si="8"/>
        <v/>
      </c>
      <c r="R113" s="191" t="str">
        <f t="shared" si="9"/>
        <v>http://www.cengage.com/search/showresults.do?Ntk=APG&amp;Ntt=9781508106203&amp;N=197</v>
      </c>
      <c r="S113" s="192" t="s">
        <v>124</v>
      </c>
      <c r="W113" s="181"/>
      <c r="Y113" s="179"/>
    </row>
    <row r="114" spans="1:25" s="140" customFormat="1" ht="28.8" x14ac:dyDescent="0.3">
      <c r="A114" s="183"/>
      <c r="B114" s="184" t="str">
        <f t="shared" si="10"/>
        <v>Exploring Energy Technology: Solar Power</v>
      </c>
      <c r="C114" s="193">
        <v>9781508106234</v>
      </c>
      <c r="D114" s="194" t="s">
        <v>14</v>
      </c>
      <c r="E114" s="194" t="s">
        <v>19</v>
      </c>
      <c r="F114" s="195" t="s">
        <v>8</v>
      </c>
      <c r="G114" s="196">
        <v>1</v>
      </c>
      <c r="H114" s="197">
        <v>43448</v>
      </c>
      <c r="I114" s="196">
        <v>2019</v>
      </c>
      <c r="J114" s="195" t="s">
        <v>8</v>
      </c>
      <c r="K114" s="198">
        <v>29.54</v>
      </c>
      <c r="L114" s="195" t="s">
        <v>115</v>
      </c>
      <c r="M114" s="195" t="s">
        <v>9</v>
      </c>
      <c r="N114" s="190" t="str">
        <f t="shared" si="6"/>
        <v/>
      </c>
      <c r="P114" s="180" t="str">
        <f t="shared" si="7"/>
        <v/>
      </c>
      <c r="Q114" s="180" t="str">
        <f t="shared" si="8"/>
        <v/>
      </c>
      <c r="R114" s="191" t="str">
        <f t="shared" si="9"/>
        <v>http://www.cengage.com/search/showresults.do?Ntk=APG&amp;Ntt=9781508106234&amp;N=197</v>
      </c>
      <c r="S114" s="192" t="s">
        <v>122</v>
      </c>
      <c r="W114" s="181"/>
      <c r="Y114" s="179"/>
    </row>
    <row r="115" spans="1:25" s="140" customFormat="1" ht="28.8" x14ac:dyDescent="0.3">
      <c r="A115" s="183"/>
      <c r="B115" s="184" t="str">
        <f t="shared" si="10"/>
        <v>Exploring Energy Technology: Wind Power</v>
      </c>
      <c r="C115" s="193">
        <v>9781508106265</v>
      </c>
      <c r="D115" s="194" t="s">
        <v>14</v>
      </c>
      <c r="E115" s="194" t="s">
        <v>19</v>
      </c>
      <c r="F115" s="195" t="s">
        <v>8</v>
      </c>
      <c r="G115" s="196">
        <v>1</v>
      </c>
      <c r="H115" s="197">
        <v>43444</v>
      </c>
      <c r="I115" s="196">
        <v>2019</v>
      </c>
      <c r="J115" s="195" t="s">
        <v>8</v>
      </c>
      <c r="K115" s="198">
        <v>29.54</v>
      </c>
      <c r="L115" s="195" t="s">
        <v>115</v>
      </c>
      <c r="M115" s="195" t="s">
        <v>9</v>
      </c>
      <c r="N115" s="190" t="str">
        <f t="shared" si="6"/>
        <v/>
      </c>
      <c r="P115" s="180" t="str">
        <f t="shared" si="7"/>
        <v/>
      </c>
      <c r="Q115" s="180" t="str">
        <f t="shared" si="8"/>
        <v/>
      </c>
      <c r="R115" s="191" t="str">
        <f t="shared" si="9"/>
        <v>http://www.cengage.com/search/showresults.do?Ntk=APG&amp;Ntt=9781508106265&amp;N=197</v>
      </c>
      <c r="S115" s="192" t="s">
        <v>127</v>
      </c>
      <c r="W115" s="181"/>
      <c r="Y115" s="179"/>
    </row>
    <row r="116" spans="1:25" s="140" customFormat="1" ht="28.8" x14ac:dyDescent="0.3">
      <c r="A116" s="183"/>
      <c r="B116" s="184" t="str">
        <f t="shared" ref="B116:B136" si="11">HYPERLINK(R116,S116)</f>
        <v>Exploring Latin America: The Economy of Latin America</v>
      </c>
      <c r="C116" s="193">
        <v>9781680486803</v>
      </c>
      <c r="D116" s="194" t="s">
        <v>14</v>
      </c>
      <c r="E116" s="194" t="s">
        <v>189</v>
      </c>
      <c r="F116" s="195" t="s">
        <v>8</v>
      </c>
      <c r="G116" s="196">
        <v>1</v>
      </c>
      <c r="H116" s="197">
        <v>43005</v>
      </c>
      <c r="I116" s="196">
        <v>2018</v>
      </c>
      <c r="J116" s="195" t="s">
        <v>8</v>
      </c>
      <c r="K116" s="198">
        <v>29.54</v>
      </c>
      <c r="L116" s="195" t="s">
        <v>115</v>
      </c>
      <c r="M116" s="195" t="s">
        <v>21</v>
      </c>
      <c r="N116" s="190" t="str">
        <f t="shared" si="6"/>
        <v/>
      </c>
      <c r="P116" s="180" t="str">
        <f t="shared" si="7"/>
        <v/>
      </c>
      <c r="Q116" s="180" t="str">
        <f t="shared" si="8"/>
        <v/>
      </c>
      <c r="R116" s="191" t="str">
        <f t="shared" si="9"/>
        <v>http://www.cengage.com/search/showresults.do?Ntk=APG&amp;Ntt=9781680486803&amp;N=197</v>
      </c>
      <c r="S116" s="192" t="s">
        <v>213</v>
      </c>
      <c r="W116" s="181"/>
      <c r="Y116" s="179"/>
    </row>
    <row r="117" spans="1:25" s="140" customFormat="1" ht="28.8" x14ac:dyDescent="0.3">
      <c r="A117" s="183"/>
      <c r="B117" s="184" t="str">
        <f t="shared" si="11"/>
        <v>Exploring Latin America: The History of Latin America</v>
      </c>
      <c r="C117" s="193">
        <v>9781680486841</v>
      </c>
      <c r="D117" s="194" t="s">
        <v>14</v>
      </c>
      <c r="E117" s="194" t="s">
        <v>189</v>
      </c>
      <c r="F117" s="195" t="s">
        <v>8</v>
      </c>
      <c r="G117" s="196">
        <v>1</v>
      </c>
      <c r="H117" s="197">
        <v>43005</v>
      </c>
      <c r="I117" s="196">
        <v>2018</v>
      </c>
      <c r="J117" s="195" t="s">
        <v>8</v>
      </c>
      <c r="K117" s="198">
        <v>29.54</v>
      </c>
      <c r="L117" s="195" t="s">
        <v>115</v>
      </c>
      <c r="M117" s="195" t="s">
        <v>21</v>
      </c>
      <c r="N117" s="190" t="str">
        <f t="shared" si="6"/>
        <v/>
      </c>
      <c r="P117" s="180" t="str">
        <f t="shared" si="7"/>
        <v/>
      </c>
      <c r="Q117" s="180" t="str">
        <f t="shared" si="8"/>
        <v/>
      </c>
      <c r="R117" s="191" t="str">
        <f t="shared" si="9"/>
        <v>http://www.cengage.com/search/showresults.do?Ntk=APG&amp;Ntt=9781680486841&amp;N=197</v>
      </c>
      <c r="S117" s="192" t="s">
        <v>216</v>
      </c>
      <c r="W117" s="181"/>
      <c r="Y117" s="179"/>
    </row>
    <row r="118" spans="1:25" s="140" customFormat="1" ht="28.8" x14ac:dyDescent="0.3">
      <c r="A118" s="183"/>
      <c r="B118" s="184" t="str">
        <f t="shared" si="11"/>
        <v>Exploring Latin America: The Land and Climate of Latin America</v>
      </c>
      <c r="C118" s="193">
        <v>9781680486889</v>
      </c>
      <c r="D118" s="194" t="s">
        <v>14</v>
      </c>
      <c r="E118" s="194" t="s">
        <v>189</v>
      </c>
      <c r="F118" s="195" t="s">
        <v>8</v>
      </c>
      <c r="G118" s="196">
        <v>1</v>
      </c>
      <c r="H118" s="197">
        <v>43005</v>
      </c>
      <c r="I118" s="196">
        <v>2018</v>
      </c>
      <c r="J118" s="195" t="s">
        <v>8</v>
      </c>
      <c r="K118" s="198">
        <v>29.54</v>
      </c>
      <c r="L118" s="195" t="s">
        <v>115</v>
      </c>
      <c r="M118" s="195" t="s">
        <v>21</v>
      </c>
      <c r="N118" s="190" t="str">
        <f t="shared" si="6"/>
        <v/>
      </c>
      <c r="P118" s="180" t="str">
        <f t="shared" si="7"/>
        <v/>
      </c>
      <c r="Q118" s="180" t="str">
        <f t="shared" si="8"/>
        <v/>
      </c>
      <c r="R118" s="191" t="str">
        <f t="shared" si="9"/>
        <v>http://www.cengage.com/search/showresults.do?Ntk=APG&amp;Ntt=9781680486889&amp;N=197</v>
      </c>
      <c r="S118" s="192" t="s">
        <v>215</v>
      </c>
      <c r="W118" s="181"/>
      <c r="Y118" s="179"/>
    </row>
    <row r="119" spans="1:25" s="140" customFormat="1" ht="28.8" x14ac:dyDescent="0.3">
      <c r="A119" s="183"/>
      <c r="B119" s="184" t="str">
        <f t="shared" si="11"/>
        <v>Exploring Latin America: The People and Culture of Latin America</v>
      </c>
      <c r="C119" s="193">
        <v>9781680486926</v>
      </c>
      <c r="D119" s="194" t="s">
        <v>14</v>
      </c>
      <c r="E119" s="194" t="s">
        <v>189</v>
      </c>
      <c r="F119" s="195" t="s">
        <v>8</v>
      </c>
      <c r="G119" s="196">
        <v>1</v>
      </c>
      <c r="H119" s="197">
        <v>43005</v>
      </c>
      <c r="I119" s="196">
        <v>2018</v>
      </c>
      <c r="J119" s="195" t="s">
        <v>8</v>
      </c>
      <c r="K119" s="198">
        <v>29.54</v>
      </c>
      <c r="L119" s="195" t="s">
        <v>115</v>
      </c>
      <c r="M119" s="195" t="s">
        <v>21</v>
      </c>
      <c r="N119" s="190" t="str">
        <f t="shared" si="6"/>
        <v/>
      </c>
      <c r="P119" s="180" t="str">
        <f t="shared" si="7"/>
        <v/>
      </c>
      <c r="Q119" s="180" t="str">
        <f t="shared" si="8"/>
        <v/>
      </c>
      <c r="R119" s="191" t="str">
        <f t="shared" si="9"/>
        <v>http://www.cengage.com/search/showresults.do?Ntk=APG&amp;Ntt=9781680486926&amp;N=197</v>
      </c>
      <c r="S119" s="192" t="s">
        <v>214</v>
      </c>
      <c r="W119" s="181"/>
      <c r="Y119" s="179"/>
    </row>
    <row r="120" spans="1:25" s="140" customFormat="1" x14ac:dyDescent="0.3">
      <c r="A120" s="183"/>
      <c r="B120" s="184" t="str">
        <f t="shared" si="11"/>
        <v>Fake News and the Manipulation of Public Opinion</v>
      </c>
      <c r="C120" s="193">
        <v>9781682825402</v>
      </c>
      <c r="D120" s="194" t="s">
        <v>88</v>
      </c>
      <c r="E120" s="194" t="s">
        <v>112</v>
      </c>
      <c r="F120" s="195" t="s">
        <v>8</v>
      </c>
      <c r="G120" s="196">
        <v>1</v>
      </c>
      <c r="H120" s="197">
        <v>43461</v>
      </c>
      <c r="I120" s="196">
        <v>2019</v>
      </c>
      <c r="J120" s="195" t="s">
        <v>8</v>
      </c>
      <c r="K120" s="198">
        <v>43.93</v>
      </c>
      <c r="L120" s="195" t="s">
        <v>26</v>
      </c>
      <c r="M120" s="195" t="s">
        <v>10</v>
      </c>
      <c r="N120" s="190" t="str">
        <f t="shared" si="6"/>
        <v/>
      </c>
      <c r="P120" s="180" t="str">
        <f t="shared" si="7"/>
        <v/>
      </c>
      <c r="Q120" s="180" t="str">
        <f t="shared" si="8"/>
        <v/>
      </c>
      <c r="R120" s="191" t="str">
        <f t="shared" si="9"/>
        <v>http://www.cengage.com/search/showresults.do?Ntk=APG&amp;Ntt=9781682825402&amp;N=197</v>
      </c>
      <c r="S120" s="192" t="s">
        <v>111</v>
      </c>
      <c r="W120" s="181"/>
      <c r="Y120" s="179"/>
    </row>
    <row r="121" spans="1:25" s="140" customFormat="1" ht="28.8" x14ac:dyDescent="0.3">
      <c r="A121" s="183"/>
      <c r="B121" s="184" t="str">
        <f t="shared" si="11"/>
        <v>Freedom's Promise: Barbara Jordan: Politician and Civil Rights Leader</v>
      </c>
      <c r="C121" s="193">
        <v>9781532170522</v>
      </c>
      <c r="D121" s="194" t="s">
        <v>36</v>
      </c>
      <c r="E121" s="194" t="s">
        <v>42</v>
      </c>
      <c r="F121" s="195" t="s">
        <v>8</v>
      </c>
      <c r="G121" s="196">
        <v>1</v>
      </c>
      <c r="H121" s="197">
        <v>43606</v>
      </c>
      <c r="I121" s="196">
        <v>2019</v>
      </c>
      <c r="J121" s="195" t="s">
        <v>8</v>
      </c>
      <c r="K121" s="198">
        <v>36.07</v>
      </c>
      <c r="L121" s="195" t="s">
        <v>25</v>
      </c>
      <c r="M121" s="195" t="s">
        <v>26</v>
      </c>
      <c r="N121" s="190" t="str">
        <f t="shared" si="6"/>
        <v/>
      </c>
      <c r="P121" s="180" t="str">
        <f t="shared" si="7"/>
        <v/>
      </c>
      <c r="Q121" s="180" t="str">
        <f t="shared" si="8"/>
        <v/>
      </c>
      <c r="R121" s="191" t="str">
        <f t="shared" si="9"/>
        <v>http://www.cengage.com/search/showresults.do?Ntk=APG&amp;Ntt=9781532170522&amp;N=197</v>
      </c>
      <c r="S121" s="192" t="s">
        <v>69</v>
      </c>
      <c r="W121" s="181"/>
      <c r="Y121" s="179"/>
    </row>
    <row r="122" spans="1:25" s="140" customFormat="1" ht="28.8" x14ac:dyDescent="0.3">
      <c r="A122" s="183"/>
      <c r="B122" s="184" t="str">
        <f t="shared" si="11"/>
        <v>Freedom's Promise: Blacks in Paris: African American Culture in Europe</v>
      </c>
      <c r="C122" s="193">
        <v>9781532170539</v>
      </c>
      <c r="D122" s="194" t="s">
        <v>36</v>
      </c>
      <c r="E122" s="194" t="s">
        <v>42</v>
      </c>
      <c r="F122" s="195" t="s">
        <v>8</v>
      </c>
      <c r="G122" s="196">
        <v>1</v>
      </c>
      <c r="H122" s="197">
        <v>43606</v>
      </c>
      <c r="I122" s="196">
        <v>2019</v>
      </c>
      <c r="J122" s="195" t="s">
        <v>8</v>
      </c>
      <c r="K122" s="198">
        <v>36.07</v>
      </c>
      <c r="L122" s="195" t="s">
        <v>25</v>
      </c>
      <c r="M122" s="195" t="s">
        <v>26</v>
      </c>
      <c r="N122" s="190" t="str">
        <f t="shared" si="6"/>
        <v/>
      </c>
      <c r="P122" s="180" t="str">
        <f t="shared" si="7"/>
        <v/>
      </c>
      <c r="Q122" s="180" t="str">
        <f t="shared" si="8"/>
        <v/>
      </c>
      <c r="R122" s="191" t="str">
        <f t="shared" si="9"/>
        <v>http://www.cengage.com/search/showresults.do?Ntk=APG&amp;Ntt=9781532170539&amp;N=197</v>
      </c>
      <c r="S122" s="192" t="s">
        <v>68</v>
      </c>
      <c r="W122" s="181"/>
      <c r="Y122" s="179"/>
    </row>
    <row r="123" spans="1:25" s="140" customFormat="1" x14ac:dyDescent="0.3">
      <c r="A123" s="183"/>
      <c r="B123" s="184" t="str">
        <f t="shared" si="11"/>
        <v>Freedom's Promise: Daisy Bates and the Little Rock Nine</v>
      </c>
      <c r="C123" s="193">
        <v>9781532170546</v>
      </c>
      <c r="D123" s="194" t="s">
        <v>36</v>
      </c>
      <c r="E123" s="194" t="s">
        <v>42</v>
      </c>
      <c r="F123" s="195" t="s">
        <v>8</v>
      </c>
      <c r="G123" s="196">
        <v>1</v>
      </c>
      <c r="H123" s="197">
        <v>43609</v>
      </c>
      <c r="I123" s="196">
        <v>2019</v>
      </c>
      <c r="J123" s="195" t="s">
        <v>8</v>
      </c>
      <c r="K123" s="198">
        <v>36.07</v>
      </c>
      <c r="L123" s="195" t="s">
        <v>25</v>
      </c>
      <c r="M123" s="195" t="s">
        <v>26</v>
      </c>
      <c r="N123" s="190" t="str">
        <f t="shared" si="6"/>
        <v/>
      </c>
      <c r="P123" s="180" t="str">
        <f t="shared" si="7"/>
        <v/>
      </c>
      <c r="Q123" s="180" t="str">
        <f t="shared" si="8"/>
        <v/>
      </c>
      <c r="R123" s="191" t="str">
        <f t="shared" si="9"/>
        <v>http://www.cengage.com/search/showresults.do?Ntk=APG&amp;Ntt=9781532170546&amp;N=197</v>
      </c>
      <c r="S123" s="192" t="s">
        <v>59</v>
      </c>
      <c r="W123" s="181"/>
      <c r="Y123" s="179"/>
    </row>
    <row r="124" spans="1:25" s="140" customFormat="1" ht="28.8" x14ac:dyDescent="0.3">
      <c r="A124" s="183"/>
      <c r="B124" s="184" t="str">
        <f t="shared" si="11"/>
        <v>Freedom's Promise: Hidden Heroes: The Human Computers of NASA</v>
      </c>
      <c r="C124" s="193">
        <v>9781532170560</v>
      </c>
      <c r="D124" s="194" t="s">
        <v>36</v>
      </c>
      <c r="E124" s="194" t="s">
        <v>42</v>
      </c>
      <c r="F124" s="195" t="s">
        <v>8</v>
      </c>
      <c r="G124" s="196">
        <v>1</v>
      </c>
      <c r="H124" s="197">
        <v>43609</v>
      </c>
      <c r="I124" s="196">
        <v>2019</v>
      </c>
      <c r="J124" s="195" t="s">
        <v>8</v>
      </c>
      <c r="K124" s="198">
        <v>36.07</v>
      </c>
      <c r="L124" s="195" t="s">
        <v>25</v>
      </c>
      <c r="M124" s="195" t="s">
        <v>26</v>
      </c>
      <c r="N124" s="190" t="str">
        <f t="shared" si="6"/>
        <v/>
      </c>
      <c r="P124" s="180" t="str">
        <f t="shared" si="7"/>
        <v/>
      </c>
      <c r="Q124" s="180" t="str">
        <f t="shared" si="8"/>
        <v/>
      </c>
      <c r="R124" s="191" t="str">
        <f t="shared" si="9"/>
        <v>http://www.cengage.com/search/showresults.do?Ntk=APG&amp;Ntt=9781532170560&amp;N=197</v>
      </c>
      <c r="S124" s="192" t="s">
        <v>56</v>
      </c>
      <c r="W124" s="181"/>
      <c r="Y124" s="179"/>
    </row>
    <row r="125" spans="1:25" s="140" customFormat="1" ht="28.8" x14ac:dyDescent="0.3">
      <c r="A125" s="183"/>
      <c r="B125" s="184" t="str">
        <f t="shared" si="11"/>
        <v>Freedom's Promise: Oney Judge: Escape from Slavery and the President's House</v>
      </c>
      <c r="C125" s="193">
        <v>9781532170591</v>
      </c>
      <c r="D125" s="194" t="s">
        <v>36</v>
      </c>
      <c r="E125" s="194" t="s">
        <v>42</v>
      </c>
      <c r="F125" s="195" t="s">
        <v>8</v>
      </c>
      <c r="G125" s="196">
        <v>1</v>
      </c>
      <c r="H125" s="197">
        <v>43609</v>
      </c>
      <c r="I125" s="196">
        <v>2019</v>
      </c>
      <c r="J125" s="195" t="s">
        <v>8</v>
      </c>
      <c r="K125" s="198">
        <v>36.07</v>
      </c>
      <c r="L125" s="195" t="s">
        <v>25</v>
      </c>
      <c r="M125" s="195" t="s">
        <v>26</v>
      </c>
      <c r="N125" s="190" t="str">
        <f t="shared" si="6"/>
        <v/>
      </c>
      <c r="P125" s="180" t="str">
        <f t="shared" si="7"/>
        <v/>
      </c>
      <c r="Q125" s="180" t="str">
        <f t="shared" si="8"/>
        <v/>
      </c>
      <c r="R125" s="191" t="str">
        <f t="shared" si="9"/>
        <v>http://www.cengage.com/search/showresults.do?Ntk=APG&amp;Ntt=9781532170591&amp;N=197</v>
      </c>
      <c r="S125" s="192" t="s">
        <v>51</v>
      </c>
      <c r="W125" s="181"/>
      <c r="Y125" s="179"/>
    </row>
    <row r="126" spans="1:25" s="140" customFormat="1" ht="28.8" x14ac:dyDescent="0.3">
      <c r="A126" s="183"/>
      <c r="B126" s="184" t="str">
        <f t="shared" si="11"/>
        <v>Freedom's Promise: Ruby Bridges and the Desegregation of American Schools</v>
      </c>
      <c r="C126" s="193">
        <v>9781532170607</v>
      </c>
      <c r="D126" s="194" t="s">
        <v>36</v>
      </c>
      <c r="E126" s="194" t="s">
        <v>42</v>
      </c>
      <c r="F126" s="195" t="s">
        <v>8</v>
      </c>
      <c r="G126" s="196">
        <v>1</v>
      </c>
      <c r="H126" s="197">
        <v>43609</v>
      </c>
      <c r="I126" s="196">
        <v>2019</v>
      </c>
      <c r="J126" s="195" t="s">
        <v>8</v>
      </c>
      <c r="K126" s="198">
        <v>36.07</v>
      </c>
      <c r="L126" s="195" t="s">
        <v>25</v>
      </c>
      <c r="M126" s="195" t="s">
        <v>26</v>
      </c>
      <c r="N126" s="190" t="str">
        <f t="shared" si="6"/>
        <v/>
      </c>
      <c r="P126" s="180" t="str">
        <f t="shared" si="7"/>
        <v/>
      </c>
      <c r="Q126" s="180" t="str">
        <f t="shared" si="8"/>
        <v/>
      </c>
      <c r="R126" s="191" t="str">
        <f t="shared" si="9"/>
        <v>http://www.cengage.com/search/showresults.do?Ntk=APG&amp;Ntt=9781532170607&amp;N=197</v>
      </c>
      <c r="S126" s="192" t="s">
        <v>52</v>
      </c>
      <c r="W126" s="181"/>
      <c r="Y126" s="179"/>
    </row>
    <row r="127" spans="1:25" s="140" customFormat="1" x14ac:dyDescent="0.3">
      <c r="A127" s="183"/>
      <c r="B127" s="184" t="str">
        <f t="shared" si="11"/>
        <v>Freedom's Promise: The Grand Contraband Camp</v>
      </c>
      <c r="C127" s="193">
        <v>9781532170553</v>
      </c>
      <c r="D127" s="194" t="s">
        <v>36</v>
      </c>
      <c r="E127" s="194" t="s">
        <v>42</v>
      </c>
      <c r="F127" s="195" t="s">
        <v>8</v>
      </c>
      <c r="G127" s="196">
        <v>1</v>
      </c>
      <c r="H127" s="197">
        <v>43609</v>
      </c>
      <c r="I127" s="196">
        <v>2019</v>
      </c>
      <c r="J127" s="195" t="s">
        <v>8</v>
      </c>
      <c r="K127" s="198">
        <v>36.07</v>
      </c>
      <c r="L127" s="195" t="s">
        <v>25</v>
      </c>
      <c r="M127" s="195" t="s">
        <v>26</v>
      </c>
      <c r="N127" s="190" t="str">
        <f t="shared" si="6"/>
        <v/>
      </c>
      <c r="P127" s="180" t="str">
        <f t="shared" si="7"/>
        <v/>
      </c>
      <c r="Q127" s="180" t="str">
        <f t="shared" si="8"/>
        <v/>
      </c>
      <c r="R127" s="191" t="str">
        <f t="shared" si="9"/>
        <v>http://www.cengage.com/search/showresults.do?Ntk=APG&amp;Ntt=9781532170553&amp;N=197</v>
      </c>
      <c r="S127" s="192" t="s">
        <v>57</v>
      </c>
      <c r="W127" s="181"/>
      <c r="Y127" s="179"/>
    </row>
    <row r="128" spans="1:25" s="140" customFormat="1" x14ac:dyDescent="0.3">
      <c r="A128" s="183"/>
      <c r="B128" s="184" t="str">
        <f t="shared" si="11"/>
        <v>Freedom's Promise: The Making of Motown</v>
      </c>
      <c r="C128" s="193">
        <v>9781532170577</v>
      </c>
      <c r="D128" s="194" t="s">
        <v>36</v>
      </c>
      <c r="E128" s="194" t="s">
        <v>42</v>
      </c>
      <c r="F128" s="195" t="s">
        <v>8</v>
      </c>
      <c r="G128" s="196">
        <v>1</v>
      </c>
      <c r="H128" s="197">
        <v>43609</v>
      </c>
      <c r="I128" s="196">
        <v>2019</v>
      </c>
      <c r="J128" s="195" t="s">
        <v>8</v>
      </c>
      <c r="K128" s="198">
        <v>36.07</v>
      </c>
      <c r="L128" s="195" t="s">
        <v>25</v>
      </c>
      <c r="M128" s="195" t="s">
        <v>26</v>
      </c>
      <c r="N128" s="190" t="str">
        <f t="shared" si="6"/>
        <v/>
      </c>
      <c r="P128" s="180" t="str">
        <f t="shared" si="7"/>
        <v/>
      </c>
      <c r="Q128" s="180" t="str">
        <f t="shared" si="8"/>
        <v/>
      </c>
      <c r="R128" s="191" t="str">
        <f t="shared" si="9"/>
        <v>http://www.cengage.com/search/showresults.do?Ntk=APG&amp;Ntt=9781532170577&amp;N=197</v>
      </c>
      <c r="S128" s="192" t="s">
        <v>58</v>
      </c>
      <c r="W128" s="181"/>
      <c r="Y128" s="179"/>
    </row>
    <row r="129" spans="1:25" s="140" customFormat="1" x14ac:dyDescent="0.3">
      <c r="A129" s="183"/>
      <c r="B129" s="184" t="str">
        <f t="shared" si="11"/>
        <v>Freedom's Promise: The March on Washington and Its Legacy</v>
      </c>
      <c r="C129" s="193">
        <v>9781532170584</v>
      </c>
      <c r="D129" s="194" t="s">
        <v>36</v>
      </c>
      <c r="E129" s="194" t="s">
        <v>42</v>
      </c>
      <c r="F129" s="195" t="s">
        <v>8</v>
      </c>
      <c r="G129" s="196">
        <v>1</v>
      </c>
      <c r="H129" s="197">
        <v>43609</v>
      </c>
      <c r="I129" s="196">
        <v>2019</v>
      </c>
      <c r="J129" s="195" t="s">
        <v>8</v>
      </c>
      <c r="K129" s="198">
        <v>36.07</v>
      </c>
      <c r="L129" s="195" t="s">
        <v>25</v>
      </c>
      <c r="M129" s="195" t="s">
        <v>26</v>
      </c>
      <c r="N129" s="190" t="str">
        <f t="shared" si="6"/>
        <v/>
      </c>
      <c r="P129" s="180" t="str">
        <f t="shared" si="7"/>
        <v/>
      </c>
      <c r="Q129" s="180" t="str">
        <f t="shared" si="8"/>
        <v/>
      </c>
      <c r="R129" s="191" t="str">
        <f t="shared" si="9"/>
        <v>http://www.cengage.com/search/showresults.do?Ntk=APG&amp;Ntt=9781532170584&amp;N=197</v>
      </c>
      <c r="S129" s="192" t="s">
        <v>50</v>
      </c>
      <c r="W129" s="181"/>
      <c r="Y129" s="179"/>
    </row>
    <row r="130" spans="1:25" s="140" customFormat="1" x14ac:dyDescent="0.3">
      <c r="A130" s="183"/>
      <c r="B130" s="184" t="str">
        <f t="shared" si="11"/>
        <v>Freedom's Promise: The Scottsboro Boys</v>
      </c>
      <c r="C130" s="193">
        <v>9781532170614</v>
      </c>
      <c r="D130" s="194" t="s">
        <v>36</v>
      </c>
      <c r="E130" s="194" t="s">
        <v>42</v>
      </c>
      <c r="F130" s="195" t="s">
        <v>8</v>
      </c>
      <c r="G130" s="196">
        <v>1</v>
      </c>
      <c r="H130" s="197">
        <v>43609</v>
      </c>
      <c r="I130" s="196">
        <v>2019</v>
      </c>
      <c r="J130" s="195" t="s">
        <v>8</v>
      </c>
      <c r="K130" s="198">
        <v>36.07</v>
      </c>
      <c r="L130" s="195" t="s">
        <v>25</v>
      </c>
      <c r="M130" s="195" t="s">
        <v>26</v>
      </c>
      <c r="N130" s="190" t="str">
        <f t="shared" si="6"/>
        <v/>
      </c>
      <c r="P130" s="180" t="str">
        <f t="shared" si="7"/>
        <v/>
      </c>
      <c r="Q130" s="180" t="str">
        <f t="shared" si="8"/>
        <v/>
      </c>
      <c r="R130" s="191" t="str">
        <f t="shared" si="9"/>
        <v>http://www.cengage.com/search/showresults.do?Ntk=APG&amp;Ntt=9781532170614&amp;N=197</v>
      </c>
      <c r="S130" s="192" t="s">
        <v>53</v>
      </c>
      <c r="W130" s="181"/>
      <c r="Y130" s="179"/>
    </row>
    <row r="131" spans="1:25" s="140" customFormat="1" x14ac:dyDescent="0.3">
      <c r="A131" s="183"/>
      <c r="B131" s="184" t="str">
        <f t="shared" si="11"/>
        <v>Freedom's Promise: The Story of the Black National Anthem</v>
      </c>
      <c r="C131" s="193">
        <v>9781532170621</v>
      </c>
      <c r="D131" s="194" t="s">
        <v>36</v>
      </c>
      <c r="E131" s="194" t="s">
        <v>42</v>
      </c>
      <c r="F131" s="195" t="s">
        <v>8</v>
      </c>
      <c r="G131" s="196">
        <v>1</v>
      </c>
      <c r="H131" s="197">
        <v>43609</v>
      </c>
      <c r="I131" s="196">
        <v>2019</v>
      </c>
      <c r="J131" s="195" t="s">
        <v>8</v>
      </c>
      <c r="K131" s="198">
        <v>36.07</v>
      </c>
      <c r="L131" s="195" t="s">
        <v>25</v>
      </c>
      <c r="M131" s="195" t="s">
        <v>26</v>
      </c>
      <c r="N131" s="190" t="str">
        <f t="shared" si="6"/>
        <v/>
      </c>
      <c r="P131" s="180" t="str">
        <f t="shared" si="7"/>
        <v/>
      </c>
      <c r="Q131" s="180" t="str">
        <f t="shared" si="8"/>
        <v/>
      </c>
      <c r="R131" s="191" t="str">
        <f t="shared" si="9"/>
        <v>http://www.cengage.com/search/showresults.do?Ntk=APG&amp;Ntt=9781532170621&amp;N=197</v>
      </c>
      <c r="S131" s="192" t="s">
        <v>54</v>
      </c>
      <c r="W131" s="181"/>
      <c r="Y131" s="179"/>
    </row>
    <row r="132" spans="1:25" s="140" customFormat="1" ht="28.8" x14ac:dyDescent="0.3">
      <c r="A132" s="183"/>
      <c r="B132" s="184" t="str">
        <f t="shared" si="11"/>
        <v>Freedom's Promise: Two Bloody Sundays: Civil Rights in America and Ireland</v>
      </c>
      <c r="C132" s="193">
        <v>9781532170638</v>
      </c>
      <c r="D132" s="194" t="s">
        <v>36</v>
      </c>
      <c r="E132" s="194" t="s">
        <v>42</v>
      </c>
      <c r="F132" s="195" t="s">
        <v>8</v>
      </c>
      <c r="G132" s="196">
        <v>1</v>
      </c>
      <c r="H132" s="197">
        <v>43609</v>
      </c>
      <c r="I132" s="196">
        <v>2019</v>
      </c>
      <c r="J132" s="195" t="s">
        <v>8</v>
      </c>
      <c r="K132" s="198">
        <v>36.07</v>
      </c>
      <c r="L132" s="195" t="s">
        <v>25</v>
      </c>
      <c r="M132" s="195" t="s">
        <v>26</v>
      </c>
      <c r="N132" s="190" t="str">
        <f t="shared" si="6"/>
        <v/>
      </c>
      <c r="P132" s="180" t="str">
        <f t="shared" si="7"/>
        <v/>
      </c>
      <c r="Q132" s="180" t="str">
        <f t="shared" si="8"/>
        <v/>
      </c>
      <c r="R132" s="191" t="str">
        <f t="shared" si="9"/>
        <v>http://www.cengage.com/search/showresults.do?Ntk=APG&amp;Ntt=9781532170638&amp;N=197</v>
      </c>
      <c r="S132" s="192" t="s">
        <v>55</v>
      </c>
      <c r="W132" s="181"/>
      <c r="Y132" s="179"/>
    </row>
    <row r="133" spans="1:25" s="140" customFormat="1" ht="28.8" x14ac:dyDescent="0.3">
      <c r="A133" s="183"/>
      <c r="B133" s="184" t="str">
        <f t="shared" si="11"/>
        <v>From Earth to the Stars: Human Spaceflight</v>
      </c>
      <c r="C133" s="193">
        <v>9781680486728</v>
      </c>
      <c r="D133" s="194" t="s">
        <v>14</v>
      </c>
      <c r="E133" s="194" t="s">
        <v>28</v>
      </c>
      <c r="F133" s="195" t="s">
        <v>8</v>
      </c>
      <c r="G133" s="196">
        <v>1</v>
      </c>
      <c r="H133" s="197">
        <v>43005</v>
      </c>
      <c r="I133" s="196">
        <v>2018</v>
      </c>
      <c r="J133" s="195" t="s">
        <v>8</v>
      </c>
      <c r="K133" s="198">
        <v>29.54</v>
      </c>
      <c r="L133" s="195" t="s">
        <v>115</v>
      </c>
      <c r="M133" s="195" t="s">
        <v>21</v>
      </c>
      <c r="N133" s="190" t="str">
        <f t="shared" si="6"/>
        <v/>
      </c>
      <c r="P133" s="180" t="str">
        <f t="shared" si="7"/>
        <v/>
      </c>
      <c r="Q133" s="180" t="str">
        <f t="shared" si="8"/>
        <v/>
      </c>
      <c r="R133" s="191" t="str">
        <f t="shared" si="9"/>
        <v>http://www.cengage.com/search/showresults.do?Ntk=APG&amp;Ntt=9781680486728&amp;N=197</v>
      </c>
      <c r="S133" s="192" t="s">
        <v>211</v>
      </c>
      <c r="W133" s="181"/>
      <c r="Y133" s="179"/>
    </row>
    <row r="134" spans="1:25" s="140" customFormat="1" ht="28.8" x14ac:dyDescent="0.3">
      <c r="A134" s="183"/>
      <c r="B134" s="184" t="str">
        <f t="shared" si="11"/>
        <v>From Earth to the Stars: Rocket Science and Spacecraft Fundamentals</v>
      </c>
      <c r="C134" s="193">
        <v>9781680486766</v>
      </c>
      <c r="D134" s="194" t="s">
        <v>14</v>
      </c>
      <c r="E134" s="194" t="s">
        <v>28</v>
      </c>
      <c r="F134" s="195" t="s">
        <v>8</v>
      </c>
      <c r="G134" s="196">
        <v>1</v>
      </c>
      <c r="H134" s="197">
        <v>42999</v>
      </c>
      <c r="I134" s="196">
        <v>2018</v>
      </c>
      <c r="J134" s="195" t="s">
        <v>8</v>
      </c>
      <c r="K134" s="189">
        <v>29.54</v>
      </c>
      <c r="L134" s="187" t="s">
        <v>115</v>
      </c>
      <c r="M134" s="187" t="s">
        <v>21</v>
      </c>
      <c r="N134" s="190" t="str">
        <f t="shared" si="6"/>
        <v/>
      </c>
      <c r="P134" s="180" t="str">
        <f t="shared" si="7"/>
        <v/>
      </c>
      <c r="Q134" s="180" t="str">
        <f t="shared" si="8"/>
        <v/>
      </c>
      <c r="R134" s="191" t="str">
        <f t="shared" si="9"/>
        <v>http://www.cengage.com/search/showresults.do?Ntk=APG&amp;Ntt=9781680486766&amp;N=197</v>
      </c>
      <c r="S134" s="192" t="s">
        <v>221</v>
      </c>
      <c r="W134" s="181"/>
      <c r="Y134" s="179"/>
    </row>
    <row r="135" spans="1:25" s="140" customFormat="1" ht="28.8" x14ac:dyDescent="0.3">
      <c r="A135" s="183"/>
      <c r="B135" s="184" t="str">
        <f t="shared" si="11"/>
        <v>From Earth to the Stars: The Benefits of Spaceflight and Space Exploration</v>
      </c>
      <c r="C135" s="193">
        <v>9781680486643</v>
      </c>
      <c r="D135" s="194" t="s">
        <v>14</v>
      </c>
      <c r="E135" s="194" t="s">
        <v>28</v>
      </c>
      <c r="F135" s="195" t="s">
        <v>8</v>
      </c>
      <c r="G135" s="196">
        <v>1</v>
      </c>
      <c r="H135" s="197">
        <v>43006</v>
      </c>
      <c r="I135" s="196">
        <v>2018</v>
      </c>
      <c r="J135" s="195" t="s">
        <v>8</v>
      </c>
      <c r="K135" s="189">
        <v>29.54</v>
      </c>
      <c r="L135" s="187" t="s">
        <v>115</v>
      </c>
      <c r="M135" s="187" t="s">
        <v>21</v>
      </c>
      <c r="N135" s="190" t="str">
        <f t="shared" si="6"/>
        <v/>
      </c>
      <c r="P135" s="180" t="str">
        <f t="shared" si="7"/>
        <v/>
      </c>
      <c r="Q135" s="180" t="str">
        <f t="shared" si="8"/>
        <v/>
      </c>
      <c r="R135" s="191" t="str">
        <f t="shared" si="9"/>
        <v>http://www.cengage.com/search/showresults.do?Ntk=APG&amp;Ntt=9781680486643&amp;N=197</v>
      </c>
      <c r="S135" s="192" t="s">
        <v>210</v>
      </c>
      <c r="W135" s="181"/>
      <c r="Y135" s="179"/>
    </row>
    <row r="136" spans="1:25" s="140" customFormat="1" ht="28.8" x14ac:dyDescent="0.3">
      <c r="A136" s="183"/>
      <c r="B136" s="184" t="str">
        <f t="shared" si="11"/>
        <v>From Earth to the Stars: The Early Days of Space Exploration</v>
      </c>
      <c r="C136" s="193">
        <v>9781680486681</v>
      </c>
      <c r="D136" s="194" t="s">
        <v>14</v>
      </c>
      <c r="E136" s="194" t="s">
        <v>28</v>
      </c>
      <c r="F136" s="195" t="s">
        <v>8</v>
      </c>
      <c r="G136" s="196">
        <v>1</v>
      </c>
      <c r="H136" s="197">
        <v>43005</v>
      </c>
      <c r="I136" s="196">
        <v>2018</v>
      </c>
      <c r="J136" s="195" t="s">
        <v>8</v>
      </c>
      <c r="K136" s="189">
        <v>29.54</v>
      </c>
      <c r="L136" s="187" t="s">
        <v>115</v>
      </c>
      <c r="M136" s="187" t="s">
        <v>21</v>
      </c>
      <c r="N136" s="190" t="str">
        <f t="shared" si="6"/>
        <v/>
      </c>
      <c r="P136" s="180" t="str">
        <f t="shared" si="7"/>
        <v/>
      </c>
      <c r="Q136" s="180" t="str">
        <f t="shared" si="8"/>
        <v/>
      </c>
      <c r="R136" s="191" t="str">
        <f t="shared" si="9"/>
        <v>http://www.cengage.com/search/showresults.do?Ntk=APG&amp;Ntt=9781680486681&amp;N=197</v>
      </c>
      <c r="S136" s="192" t="s">
        <v>212</v>
      </c>
      <c r="W136" s="181"/>
      <c r="Y136" s="179"/>
    </row>
    <row r="137" spans="1:25" s="140" customFormat="1" x14ac:dyDescent="0.3">
      <c r="A137" s="183"/>
      <c r="B137" s="184" t="s">
        <v>2376</v>
      </c>
      <c r="C137" s="185">
        <v>9781410394330</v>
      </c>
      <c r="D137" s="186" t="s">
        <v>6</v>
      </c>
      <c r="E137" s="186" t="s">
        <v>324</v>
      </c>
      <c r="F137" s="187"/>
      <c r="G137" s="187">
        <v>5</v>
      </c>
      <c r="H137" s="188">
        <v>43812</v>
      </c>
      <c r="I137" s="187">
        <v>2020</v>
      </c>
      <c r="J137" s="187">
        <v>5</v>
      </c>
      <c r="K137" s="189">
        <v>1270.5</v>
      </c>
      <c r="L137" s="187" t="s">
        <v>9</v>
      </c>
      <c r="M137" s="187" t="s">
        <v>84</v>
      </c>
      <c r="N137" s="190" t="str">
        <f t="shared" si="6"/>
        <v/>
      </c>
      <c r="P137" s="180" t="str">
        <f t="shared" si="7"/>
        <v/>
      </c>
      <c r="Q137" s="180" t="str">
        <f t="shared" si="8"/>
        <v/>
      </c>
      <c r="R137" s="191" t="str">
        <f t="shared" si="9"/>
        <v>http://www.cengage.com/search/showresults.do?Ntk=APG&amp;Ntt=9781410394330&amp;N=197</v>
      </c>
      <c r="S137" s="192" t="s">
        <v>2376</v>
      </c>
      <c r="W137" s="181"/>
      <c r="Y137" s="179"/>
    </row>
    <row r="138" spans="1:25" s="140" customFormat="1" ht="28.8" x14ac:dyDescent="0.3">
      <c r="A138" s="183"/>
      <c r="B138" s="184" t="str">
        <f t="shared" ref="B138:B144" si="12">HYPERLINK(R138,S138)</f>
        <v>Gale Encyclopedia of Children's Health: Infancy Through Adolescence</v>
      </c>
      <c r="C138" s="185">
        <v>9781410332745</v>
      </c>
      <c r="D138" s="186" t="s">
        <v>6</v>
      </c>
      <c r="E138" s="186" t="s">
        <v>326</v>
      </c>
      <c r="F138" s="187" t="s">
        <v>8</v>
      </c>
      <c r="G138" s="187">
        <v>3</v>
      </c>
      <c r="H138" s="188">
        <v>42443</v>
      </c>
      <c r="I138" s="187">
        <v>2016</v>
      </c>
      <c r="J138" s="187">
        <v>4</v>
      </c>
      <c r="K138" s="189">
        <v>1210</v>
      </c>
      <c r="L138" s="187" t="s">
        <v>9</v>
      </c>
      <c r="M138" s="187" t="s">
        <v>84</v>
      </c>
      <c r="N138" s="190" t="str">
        <f t="shared" ref="N138:N201" si="13">IF(A138="","",K138)</f>
        <v/>
      </c>
      <c r="P138" s="180" t="str">
        <f t="shared" ref="P138:P201" si="14">IF(N138="","",C138)</f>
        <v/>
      </c>
      <c r="Q138" s="180" t="str">
        <f t="shared" ref="Q138:Q201" si="15">IF(N138="","",N138*(1-$Q$525))</f>
        <v/>
      </c>
      <c r="R138" s="191" t="str">
        <f t="shared" ref="R138:R201" si="16">"http://www.cengage.com/search/showresults.do?Ntk=APG&amp;Ntt=" &amp; C138 &amp; "&amp;N=197"</f>
        <v>http://www.cengage.com/search/showresults.do?Ntk=APG&amp;Ntt=9781410332745&amp;N=197</v>
      </c>
      <c r="S138" s="192" t="s">
        <v>325</v>
      </c>
      <c r="W138" s="181"/>
      <c r="Y138" s="179"/>
    </row>
    <row r="139" spans="1:25" s="140" customFormat="1" x14ac:dyDescent="0.3">
      <c r="A139" s="183"/>
      <c r="B139" s="184" t="str">
        <f t="shared" si="12"/>
        <v xml:space="preserve">Gale Encyclopedia Of Dermatology </v>
      </c>
      <c r="C139" s="185">
        <v>9781410339034</v>
      </c>
      <c r="D139" s="186" t="s">
        <v>6</v>
      </c>
      <c r="E139" s="186" t="s">
        <v>324</v>
      </c>
      <c r="F139" s="187" t="s">
        <v>8</v>
      </c>
      <c r="G139" s="187">
        <v>1</v>
      </c>
      <c r="H139" s="188">
        <v>42636</v>
      </c>
      <c r="I139" s="187">
        <v>2017</v>
      </c>
      <c r="J139" s="187">
        <v>2</v>
      </c>
      <c r="K139" s="189">
        <v>630.29999999999995</v>
      </c>
      <c r="L139" s="187" t="s">
        <v>9</v>
      </c>
      <c r="M139" s="187" t="s">
        <v>84</v>
      </c>
      <c r="N139" s="190" t="str">
        <f t="shared" si="13"/>
        <v/>
      </c>
      <c r="P139" s="180" t="str">
        <f t="shared" si="14"/>
        <v/>
      </c>
      <c r="Q139" s="180" t="str">
        <f t="shared" si="15"/>
        <v/>
      </c>
      <c r="R139" s="191" t="str">
        <f t="shared" si="16"/>
        <v>http://www.cengage.com/search/showresults.do?Ntk=APG&amp;Ntt=9781410339034&amp;N=197</v>
      </c>
      <c r="S139" s="192" t="s">
        <v>327</v>
      </c>
      <c r="W139" s="181"/>
      <c r="Y139" s="179"/>
    </row>
    <row r="140" spans="1:25" s="140" customFormat="1" x14ac:dyDescent="0.3">
      <c r="A140" s="183"/>
      <c r="B140" s="184" t="str">
        <f t="shared" si="12"/>
        <v>Gale Encyclopedia of Diets</v>
      </c>
      <c r="C140" s="185">
        <v>9781410388308</v>
      </c>
      <c r="D140" s="186" t="s">
        <v>6</v>
      </c>
      <c r="E140" s="186" t="s">
        <v>326</v>
      </c>
      <c r="F140" s="187" t="s">
        <v>8</v>
      </c>
      <c r="G140" s="187">
        <v>3</v>
      </c>
      <c r="H140" s="188">
        <v>43397</v>
      </c>
      <c r="I140" s="187">
        <v>2019</v>
      </c>
      <c r="J140" s="187">
        <v>2</v>
      </c>
      <c r="K140" s="189">
        <v>618.20000000000005</v>
      </c>
      <c r="L140" s="187" t="s">
        <v>9</v>
      </c>
      <c r="M140" s="187" t="s">
        <v>84</v>
      </c>
      <c r="N140" s="190" t="str">
        <f t="shared" si="13"/>
        <v/>
      </c>
      <c r="P140" s="180" t="str">
        <f t="shared" si="14"/>
        <v/>
      </c>
      <c r="Q140" s="180" t="str">
        <f t="shared" si="15"/>
        <v/>
      </c>
      <c r="R140" s="191" t="str">
        <f t="shared" si="16"/>
        <v>http://www.cengage.com/search/showresults.do?Ntk=APG&amp;Ntt=9781410388308&amp;N=197</v>
      </c>
      <c r="S140" s="192" t="s">
        <v>328</v>
      </c>
      <c r="W140" s="181"/>
      <c r="Y140" s="179"/>
    </row>
    <row r="141" spans="1:25" s="140" customFormat="1" x14ac:dyDescent="0.3">
      <c r="A141" s="183"/>
      <c r="B141" s="184" t="str">
        <f t="shared" si="12"/>
        <v>Gale Encyclopedia of Emerging Diseases</v>
      </c>
      <c r="C141" s="185">
        <v>9781410380784</v>
      </c>
      <c r="D141" s="186" t="s">
        <v>6</v>
      </c>
      <c r="E141" s="186" t="s">
        <v>324</v>
      </c>
      <c r="F141" s="187" t="s">
        <v>8</v>
      </c>
      <c r="G141" s="187">
        <v>1</v>
      </c>
      <c r="H141" s="188">
        <v>43110</v>
      </c>
      <c r="I141" s="187">
        <v>2018</v>
      </c>
      <c r="J141" s="187" t="s">
        <v>8</v>
      </c>
      <c r="K141" s="189">
        <v>345.4</v>
      </c>
      <c r="L141" s="187" t="s">
        <v>316</v>
      </c>
      <c r="M141" s="187" t="s">
        <v>84</v>
      </c>
      <c r="N141" s="190" t="str">
        <f t="shared" si="13"/>
        <v/>
      </c>
      <c r="P141" s="180" t="str">
        <f t="shared" si="14"/>
        <v/>
      </c>
      <c r="Q141" s="180" t="str">
        <f t="shared" si="15"/>
        <v/>
      </c>
      <c r="R141" s="191" t="str">
        <f t="shared" si="16"/>
        <v>http://www.cengage.com/search/showresults.do?Ntk=APG&amp;Ntt=9781410380784&amp;N=197</v>
      </c>
      <c r="S141" s="192" t="s">
        <v>329</v>
      </c>
      <c r="W141" s="181"/>
      <c r="Y141" s="179"/>
    </row>
    <row r="142" spans="1:25" s="140" customFormat="1" x14ac:dyDescent="0.3">
      <c r="A142" s="183"/>
      <c r="B142" s="184" t="str">
        <f t="shared" si="12"/>
        <v>Gale Encyclopedia of Environmental Health</v>
      </c>
      <c r="C142" s="185">
        <v>9781410388261</v>
      </c>
      <c r="D142" s="186" t="s">
        <v>6</v>
      </c>
      <c r="E142" s="186" t="s">
        <v>326</v>
      </c>
      <c r="F142" s="187" t="s">
        <v>8</v>
      </c>
      <c r="G142" s="187">
        <v>2</v>
      </c>
      <c r="H142" s="188">
        <v>43353</v>
      </c>
      <c r="I142" s="187">
        <v>2019</v>
      </c>
      <c r="J142" s="187">
        <v>2</v>
      </c>
      <c r="K142" s="189">
        <v>618.20000000000005</v>
      </c>
      <c r="L142" s="187" t="s">
        <v>9</v>
      </c>
      <c r="M142" s="187" t="s">
        <v>84</v>
      </c>
      <c r="N142" s="190" t="str">
        <f t="shared" si="13"/>
        <v/>
      </c>
      <c r="P142" s="180" t="str">
        <f t="shared" si="14"/>
        <v/>
      </c>
      <c r="Q142" s="180" t="str">
        <f t="shared" si="15"/>
        <v/>
      </c>
      <c r="R142" s="191" t="str">
        <f t="shared" si="16"/>
        <v>http://www.cengage.com/search/showresults.do?Ntk=APG&amp;Ntt=9781410388261&amp;N=197</v>
      </c>
      <c r="S142" s="192" t="s">
        <v>330</v>
      </c>
      <c r="W142" s="181"/>
      <c r="Y142" s="179"/>
    </row>
    <row r="143" spans="1:25" s="140" customFormat="1" x14ac:dyDescent="0.3">
      <c r="A143" s="183"/>
      <c r="B143" s="184" t="str">
        <f t="shared" si="12"/>
        <v>Gale Encyclopedia of Fitness</v>
      </c>
      <c r="C143" s="185">
        <v>9781410379764</v>
      </c>
      <c r="D143" s="186" t="s">
        <v>6</v>
      </c>
      <c r="E143" s="186" t="s">
        <v>324</v>
      </c>
      <c r="F143" s="187" t="s">
        <v>8</v>
      </c>
      <c r="G143" s="187">
        <v>2</v>
      </c>
      <c r="H143" s="188">
        <v>42984</v>
      </c>
      <c r="I143" s="187">
        <v>2017</v>
      </c>
      <c r="J143" s="187">
        <v>2</v>
      </c>
      <c r="K143" s="189">
        <v>630.29999999999995</v>
      </c>
      <c r="L143" s="187" t="s">
        <v>316</v>
      </c>
      <c r="M143" s="187" t="s">
        <v>84</v>
      </c>
      <c r="N143" s="190" t="str">
        <f t="shared" si="13"/>
        <v/>
      </c>
      <c r="P143" s="180" t="str">
        <f t="shared" si="14"/>
        <v/>
      </c>
      <c r="Q143" s="180" t="str">
        <f t="shared" si="15"/>
        <v/>
      </c>
      <c r="R143" s="191" t="str">
        <f t="shared" si="16"/>
        <v>http://www.cengage.com/search/showresults.do?Ntk=APG&amp;Ntt=9781410379764&amp;N=197</v>
      </c>
      <c r="S143" s="192" t="s">
        <v>331</v>
      </c>
      <c r="W143" s="181"/>
      <c r="Y143" s="179"/>
    </row>
    <row r="144" spans="1:25" s="140" customFormat="1" x14ac:dyDescent="0.3">
      <c r="A144" s="183"/>
      <c r="B144" s="184" t="str">
        <f t="shared" si="12"/>
        <v>Gale Encyclopedia of Genetic Disorders</v>
      </c>
      <c r="C144" s="185">
        <v>9781410332806</v>
      </c>
      <c r="D144" s="186" t="s">
        <v>6</v>
      </c>
      <c r="E144" s="186" t="s">
        <v>326</v>
      </c>
      <c r="F144" s="187" t="s">
        <v>8</v>
      </c>
      <c r="G144" s="187">
        <v>4</v>
      </c>
      <c r="H144" s="188">
        <v>42437</v>
      </c>
      <c r="I144" s="187">
        <v>2016</v>
      </c>
      <c r="J144" s="187">
        <v>3</v>
      </c>
      <c r="K144" s="189">
        <v>719.4</v>
      </c>
      <c r="L144" s="187" t="s">
        <v>9</v>
      </c>
      <c r="M144" s="187" t="s">
        <v>84</v>
      </c>
      <c r="N144" s="190" t="str">
        <f t="shared" si="13"/>
        <v/>
      </c>
      <c r="P144" s="180" t="str">
        <f t="shared" si="14"/>
        <v/>
      </c>
      <c r="Q144" s="180" t="str">
        <f t="shared" si="15"/>
        <v/>
      </c>
      <c r="R144" s="191" t="str">
        <f t="shared" si="16"/>
        <v>http://www.cengage.com/search/showresults.do?Ntk=APG&amp;Ntt=9781410332806&amp;N=197</v>
      </c>
      <c r="S144" s="192" t="s">
        <v>332</v>
      </c>
      <c r="W144" s="181"/>
      <c r="Y144" s="179"/>
    </row>
    <row r="145" spans="1:25" s="140" customFormat="1" x14ac:dyDescent="0.3">
      <c r="A145" s="183"/>
      <c r="B145" s="184" t="s">
        <v>2377</v>
      </c>
      <c r="C145" s="185">
        <v>9780028666570</v>
      </c>
      <c r="D145" s="186" t="s">
        <v>6</v>
      </c>
      <c r="E145" s="186" t="s">
        <v>324</v>
      </c>
      <c r="F145" s="187"/>
      <c r="G145" s="187">
        <v>6</v>
      </c>
      <c r="H145" s="188">
        <v>43903</v>
      </c>
      <c r="I145" s="187">
        <v>2020</v>
      </c>
      <c r="J145" s="187">
        <v>9</v>
      </c>
      <c r="K145" s="189">
        <v>2145</v>
      </c>
      <c r="L145" s="187" t="s">
        <v>9</v>
      </c>
      <c r="M145" s="187" t="s">
        <v>84</v>
      </c>
      <c r="N145" s="190" t="str">
        <f t="shared" si="13"/>
        <v/>
      </c>
      <c r="P145" s="180" t="str">
        <f t="shared" si="14"/>
        <v/>
      </c>
      <c r="Q145" s="180" t="str">
        <f t="shared" si="15"/>
        <v/>
      </c>
      <c r="R145" s="191" t="str">
        <f t="shared" si="16"/>
        <v>http://www.cengage.com/search/showresults.do?Ntk=APG&amp;Ntt=9780028666570&amp;N=197</v>
      </c>
      <c r="S145" s="192" t="s">
        <v>2377</v>
      </c>
      <c r="W145" s="181"/>
      <c r="Y145" s="179"/>
    </row>
    <row r="146" spans="1:25" s="140" customFormat="1" x14ac:dyDescent="0.3">
      <c r="A146" s="183"/>
      <c r="B146" s="184" t="str">
        <f t="shared" ref="B146:B151" si="17">HYPERLINK(R146,S146)</f>
        <v>Gale Encyclopedia of Mental Health</v>
      </c>
      <c r="C146" s="185">
        <v>9781410388223</v>
      </c>
      <c r="D146" s="186" t="s">
        <v>6</v>
      </c>
      <c r="E146" s="186" t="s">
        <v>326</v>
      </c>
      <c r="F146" s="187" t="s">
        <v>8</v>
      </c>
      <c r="G146" s="187">
        <v>4</v>
      </c>
      <c r="H146" s="188">
        <v>43453</v>
      </c>
      <c r="I146" s="187">
        <v>2019</v>
      </c>
      <c r="J146" s="187">
        <v>4</v>
      </c>
      <c r="K146" s="189">
        <v>900.9</v>
      </c>
      <c r="L146" s="187" t="s">
        <v>9</v>
      </c>
      <c r="M146" s="187" t="s">
        <v>84</v>
      </c>
      <c r="N146" s="190" t="str">
        <f t="shared" si="13"/>
        <v/>
      </c>
      <c r="P146" s="180" t="str">
        <f t="shared" si="14"/>
        <v/>
      </c>
      <c r="Q146" s="180" t="str">
        <f t="shared" si="15"/>
        <v/>
      </c>
      <c r="R146" s="191" t="str">
        <f t="shared" si="16"/>
        <v>http://www.cengage.com/search/showresults.do?Ntk=APG&amp;Ntt=9781410388223&amp;N=197</v>
      </c>
      <c r="S146" s="192" t="s">
        <v>333</v>
      </c>
      <c r="W146" s="181"/>
      <c r="Y146" s="179"/>
    </row>
    <row r="147" spans="1:25" s="140" customFormat="1" x14ac:dyDescent="0.3">
      <c r="A147" s="183"/>
      <c r="B147" s="184" t="str">
        <f t="shared" si="17"/>
        <v>Gale Encyclopedia of Neurological Disorders</v>
      </c>
      <c r="C147" s="185">
        <v>9781410379757</v>
      </c>
      <c r="D147" s="186" t="s">
        <v>6</v>
      </c>
      <c r="E147" s="186" t="s">
        <v>324</v>
      </c>
      <c r="F147" s="187" t="s">
        <v>8</v>
      </c>
      <c r="G147" s="187">
        <v>3</v>
      </c>
      <c r="H147" s="188">
        <v>42956</v>
      </c>
      <c r="I147" s="187">
        <v>2017</v>
      </c>
      <c r="J147" s="187">
        <v>3</v>
      </c>
      <c r="K147" s="189">
        <v>761.2</v>
      </c>
      <c r="L147" s="187" t="s">
        <v>9</v>
      </c>
      <c r="M147" s="187" t="s">
        <v>84</v>
      </c>
      <c r="N147" s="190" t="str">
        <f t="shared" si="13"/>
        <v/>
      </c>
      <c r="P147" s="180" t="str">
        <f t="shared" si="14"/>
        <v/>
      </c>
      <c r="Q147" s="180" t="str">
        <f t="shared" si="15"/>
        <v/>
      </c>
      <c r="R147" s="191" t="str">
        <f t="shared" si="16"/>
        <v>http://www.cengage.com/search/showresults.do?Ntk=APG&amp;Ntt=9781410379757&amp;N=197</v>
      </c>
      <c r="S147" s="192" t="s">
        <v>334</v>
      </c>
      <c r="W147" s="181"/>
      <c r="Y147" s="179"/>
    </row>
    <row r="148" spans="1:25" s="140" customFormat="1" x14ac:dyDescent="0.3">
      <c r="A148" s="183"/>
      <c r="B148" s="184" t="str">
        <f t="shared" si="17"/>
        <v>Gale Encyclopedia of Nursing &amp; Allied Health</v>
      </c>
      <c r="C148" s="185">
        <v>9781410363206</v>
      </c>
      <c r="D148" s="186" t="s">
        <v>6</v>
      </c>
      <c r="E148" s="186" t="s">
        <v>324</v>
      </c>
      <c r="F148" s="187" t="s">
        <v>8</v>
      </c>
      <c r="G148" s="187">
        <v>4</v>
      </c>
      <c r="H148" s="188">
        <v>43068</v>
      </c>
      <c r="I148" s="187">
        <v>2018</v>
      </c>
      <c r="J148" s="187">
        <v>6</v>
      </c>
      <c r="K148" s="189">
        <v>2074.6</v>
      </c>
      <c r="L148" s="187" t="s">
        <v>83</v>
      </c>
      <c r="M148" s="187" t="s">
        <v>84</v>
      </c>
      <c r="N148" s="190" t="str">
        <f t="shared" si="13"/>
        <v/>
      </c>
      <c r="P148" s="180" t="str">
        <f t="shared" si="14"/>
        <v/>
      </c>
      <c r="Q148" s="180" t="str">
        <f t="shared" si="15"/>
        <v/>
      </c>
      <c r="R148" s="191" t="str">
        <f t="shared" si="16"/>
        <v>http://www.cengage.com/search/showresults.do?Ntk=APG&amp;Ntt=9781410363206&amp;N=197</v>
      </c>
      <c r="S148" s="192" t="s">
        <v>335</v>
      </c>
      <c r="W148" s="181"/>
      <c r="Y148" s="179"/>
    </row>
    <row r="149" spans="1:25" s="140" customFormat="1" x14ac:dyDescent="0.3">
      <c r="A149" s="183"/>
      <c r="B149" s="184" t="str">
        <f t="shared" si="17"/>
        <v>Gale Encyclopedia Of Nutrition And Food Labels</v>
      </c>
      <c r="C149" s="185">
        <v>9781410338938</v>
      </c>
      <c r="D149" s="186" t="s">
        <v>6</v>
      </c>
      <c r="E149" s="186" t="s">
        <v>326</v>
      </c>
      <c r="F149" s="187" t="s">
        <v>8</v>
      </c>
      <c r="G149" s="187">
        <v>1</v>
      </c>
      <c r="H149" s="188">
        <v>42676</v>
      </c>
      <c r="I149" s="187">
        <v>2017</v>
      </c>
      <c r="J149" s="187" t="s">
        <v>8</v>
      </c>
      <c r="K149" s="189">
        <v>337.7</v>
      </c>
      <c r="L149" s="187" t="s">
        <v>9</v>
      </c>
      <c r="M149" s="187" t="s">
        <v>84</v>
      </c>
      <c r="N149" s="190" t="str">
        <f t="shared" si="13"/>
        <v/>
      </c>
      <c r="P149" s="180" t="str">
        <f t="shared" si="14"/>
        <v/>
      </c>
      <c r="Q149" s="180" t="str">
        <f t="shared" si="15"/>
        <v/>
      </c>
      <c r="R149" s="191" t="str">
        <f t="shared" si="16"/>
        <v>http://www.cengage.com/search/showresults.do?Ntk=APG&amp;Ntt=9781410338938&amp;N=197</v>
      </c>
      <c r="S149" s="192" t="s">
        <v>336</v>
      </c>
      <c r="W149" s="181"/>
      <c r="Y149" s="179"/>
    </row>
    <row r="150" spans="1:25" s="140" customFormat="1" x14ac:dyDescent="0.3">
      <c r="A150" s="183"/>
      <c r="B150" s="184" t="str">
        <f t="shared" si="17"/>
        <v xml:space="preserve">Gale Encyclopedia Of Pregnancy And Childbirth </v>
      </c>
      <c r="C150" s="185">
        <v>9781410339010</v>
      </c>
      <c r="D150" s="186" t="s">
        <v>6</v>
      </c>
      <c r="E150" s="186" t="s">
        <v>326</v>
      </c>
      <c r="F150" s="187" t="s">
        <v>8</v>
      </c>
      <c r="G150" s="187">
        <v>1</v>
      </c>
      <c r="H150" s="188">
        <v>42720</v>
      </c>
      <c r="I150" s="187">
        <v>2017</v>
      </c>
      <c r="J150" s="187">
        <v>2</v>
      </c>
      <c r="K150" s="189">
        <v>630.29999999999995</v>
      </c>
      <c r="L150" s="187" t="s">
        <v>316</v>
      </c>
      <c r="M150" s="187" t="s">
        <v>84</v>
      </c>
      <c r="N150" s="190" t="str">
        <f t="shared" si="13"/>
        <v/>
      </c>
      <c r="P150" s="180" t="str">
        <f t="shared" si="14"/>
        <v/>
      </c>
      <c r="Q150" s="180" t="str">
        <f t="shared" si="15"/>
        <v/>
      </c>
      <c r="R150" s="191" t="str">
        <f t="shared" si="16"/>
        <v>http://www.cengage.com/search/showresults.do?Ntk=APG&amp;Ntt=9781410339010&amp;N=197</v>
      </c>
      <c r="S150" s="192" t="s">
        <v>337</v>
      </c>
      <c r="W150" s="181"/>
      <c r="Y150" s="179"/>
    </row>
    <row r="151" spans="1:25" s="140" customFormat="1" ht="28.8" x14ac:dyDescent="0.3">
      <c r="A151" s="183"/>
      <c r="B151" s="184" t="str">
        <f t="shared" si="17"/>
        <v xml:space="preserve">Gale Encyclopedia Of Psychology </v>
      </c>
      <c r="C151" s="185">
        <v>9781410317810</v>
      </c>
      <c r="D151" s="186" t="s">
        <v>6</v>
      </c>
      <c r="E151" s="186" t="s">
        <v>240</v>
      </c>
      <c r="F151" s="187" t="s">
        <v>8</v>
      </c>
      <c r="G151" s="187">
        <v>3</v>
      </c>
      <c r="H151" s="188">
        <v>42447</v>
      </c>
      <c r="I151" s="187">
        <v>2016</v>
      </c>
      <c r="J151" s="187">
        <v>2</v>
      </c>
      <c r="K151" s="189">
        <v>467.5</v>
      </c>
      <c r="L151" s="187" t="s">
        <v>9</v>
      </c>
      <c r="M151" s="187" t="s">
        <v>84</v>
      </c>
      <c r="N151" s="190" t="str">
        <f t="shared" si="13"/>
        <v/>
      </c>
      <c r="P151" s="180" t="str">
        <f t="shared" si="14"/>
        <v/>
      </c>
      <c r="Q151" s="180" t="str">
        <f t="shared" si="15"/>
        <v/>
      </c>
      <c r="R151" s="191" t="str">
        <f t="shared" si="16"/>
        <v>http://www.cengage.com/search/showresults.do?Ntk=APG&amp;Ntt=9781410317810&amp;N=197</v>
      </c>
      <c r="S151" s="192" t="s">
        <v>338</v>
      </c>
      <c r="W151" s="181"/>
      <c r="Y151" s="179"/>
    </row>
    <row r="152" spans="1:25" s="140" customFormat="1" x14ac:dyDescent="0.3">
      <c r="A152" s="183"/>
      <c r="B152" s="184" t="s">
        <v>2378</v>
      </c>
      <c r="C152" s="185">
        <v>9780028666709</v>
      </c>
      <c r="D152" s="186" t="s">
        <v>6</v>
      </c>
      <c r="E152" s="186" t="s">
        <v>326</v>
      </c>
      <c r="F152" s="187"/>
      <c r="G152" s="187">
        <v>2</v>
      </c>
      <c r="H152" s="188">
        <v>43812</v>
      </c>
      <c r="I152" s="187">
        <v>2020</v>
      </c>
      <c r="J152" s="187">
        <v>2</v>
      </c>
      <c r="K152" s="189">
        <v>635.79999999999995</v>
      </c>
      <c r="L152" s="187" t="s">
        <v>9</v>
      </c>
      <c r="M152" s="187" t="s">
        <v>84</v>
      </c>
      <c r="N152" s="190" t="str">
        <f t="shared" si="13"/>
        <v/>
      </c>
      <c r="P152" s="180" t="str">
        <f t="shared" si="14"/>
        <v/>
      </c>
      <c r="Q152" s="180" t="str">
        <f t="shared" si="15"/>
        <v/>
      </c>
      <c r="R152" s="191" t="str">
        <f t="shared" si="16"/>
        <v>http://www.cengage.com/search/showresults.do?Ntk=APG&amp;Ntt=9780028666709&amp;N=197</v>
      </c>
      <c r="S152" s="192" t="s">
        <v>2378</v>
      </c>
      <c r="W152" s="181"/>
      <c r="Y152" s="179"/>
    </row>
    <row r="153" spans="1:25" s="140" customFormat="1" x14ac:dyDescent="0.3">
      <c r="A153" s="183"/>
      <c r="B153" s="184" t="s">
        <v>2379</v>
      </c>
      <c r="C153" s="185">
        <v>9780028666563</v>
      </c>
      <c r="D153" s="186" t="s">
        <v>6</v>
      </c>
      <c r="E153" s="186" t="s">
        <v>326</v>
      </c>
      <c r="F153" s="187"/>
      <c r="G153" s="187">
        <v>4</v>
      </c>
      <c r="H153" s="188">
        <v>43875</v>
      </c>
      <c r="I153" s="187">
        <v>2020</v>
      </c>
      <c r="J153" s="187">
        <v>4</v>
      </c>
      <c r="K153" s="189">
        <v>924</v>
      </c>
      <c r="L153" s="187" t="s">
        <v>9</v>
      </c>
      <c r="M153" s="187" t="s">
        <v>84</v>
      </c>
      <c r="N153" s="190" t="str">
        <f t="shared" si="13"/>
        <v/>
      </c>
      <c r="P153" s="180" t="str">
        <f t="shared" si="14"/>
        <v/>
      </c>
      <c r="Q153" s="180" t="str">
        <f t="shared" si="15"/>
        <v/>
      </c>
      <c r="R153" s="191" t="str">
        <f t="shared" si="16"/>
        <v>http://www.cengage.com/search/showresults.do?Ntk=APG&amp;Ntt=9780028666563&amp;N=197</v>
      </c>
      <c r="S153" s="192" t="s">
        <v>2379</v>
      </c>
      <c r="W153" s="181"/>
      <c r="Y153" s="179"/>
    </row>
    <row r="154" spans="1:25" s="140" customFormat="1" ht="28.8" x14ac:dyDescent="0.3">
      <c r="A154" s="183"/>
      <c r="B154" s="184" t="str">
        <f t="shared" ref="B154:B185" si="18">HYPERLINK(R154,S154)</f>
        <v>Gender: Animals</v>
      </c>
      <c r="C154" s="185">
        <v>9780028663241</v>
      </c>
      <c r="D154" s="186" t="s">
        <v>80</v>
      </c>
      <c r="E154" s="186" t="s">
        <v>81</v>
      </c>
      <c r="F154" s="187" t="s">
        <v>8</v>
      </c>
      <c r="G154" s="187">
        <v>1</v>
      </c>
      <c r="H154" s="188">
        <v>42894</v>
      </c>
      <c r="I154" s="187">
        <v>2017</v>
      </c>
      <c r="J154" s="187" t="s">
        <v>8</v>
      </c>
      <c r="K154" s="189">
        <v>216.7</v>
      </c>
      <c r="L154" s="187" t="s">
        <v>10</v>
      </c>
      <c r="M154" s="187" t="s">
        <v>84</v>
      </c>
      <c r="N154" s="190" t="str">
        <f t="shared" si="13"/>
        <v/>
      </c>
      <c r="P154" s="180" t="str">
        <f t="shared" si="14"/>
        <v/>
      </c>
      <c r="Q154" s="180" t="str">
        <f t="shared" si="15"/>
        <v/>
      </c>
      <c r="R154" s="191" t="str">
        <f t="shared" si="16"/>
        <v>http://www.cengage.com/search/showresults.do?Ntk=APG&amp;Ntt=9780028663241&amp;N=197</v>
      </c>
      <c r="S154" s="192" t="s">
        <v>339</v>
      </c>
      <c r="W154" s="181"/>
      <c r="Y154" s="179"/>
    </row>
    <row r="155" spans="1:25" s="140" customFormat="1" ht="28.8" x14ac:dyDescent="0.3">
      <c r="A155" s="183"/>
      <c r="B155" s="184" t="str">
        <f t="shared" si="18"/>
        <v>Gender: God</v>
      </c>
      <c r="C155" s="185">
        <v>9780028663258</v>
      </c>
      <c r="D155" s="186" t="s">
        <v>80</v>
      </c>
      <c r="E155" s="186" t="s">
        <v>81</v>
      </c>
      <c r="F155" s="187" t="s">
        <v>8</v>
      </c>
      <c r="G155" s="187">
        <v>1</v>
      </c>
      <c r="H155" s="188">
        <v>42977</v>
      </c>
      <c r="I155" s="187">
        <v>2018</v>
      </c>
      <c r="J155" s="187" t="s">
        <v>8</v>
      </c>
      <c r="K155" s="189">
        <v>216.7</v>
      </c>
      <c r="L155" s="187" t="s">
        <v>10</v>
      </c>
      <c r="M155" s="187" t="s">
        <v>84</v>
      </c>
      <c r="N155" s="190" t="str">
        <f t="shared" si="13"/>
        <v/>
      </c>
      <c r="P155" s="180" t="str">
        <f t="shared" si="14"/>
        <v/>
      </c>
      <c r="Q155" s="180" t="str">
        <f t="shared" si="15"/>
        <v/>
      </c>
      <c r="R155" s="191" t="str">
        <f t="shared" si="16"/>
        <v>http://www.cengage.com/search/showresults.do?Ntk=APG&amp;Ntt=9780028663258&amp;N=197</v>
      </c>
      <c r="S155" s="192" t="s">
        <v>340</v>
      </c>
      <c r="W155" s="181"/>
      <c r="Y155" s="179"/>
    </row>
    <row r="156" spans="1:25" s="140" customFormat="1" ht="28.8" x14ac:dyDescent="0.3">
      <c r="A156" s="183"/>
      <c r="B156" s="184" t="str">
        <f t="shared" si="18"/>
        <v>Gender: Laughter</v>
      </c>
      <c r="C156" s="185">
        <v>9780028663265</v>
      </c>
      <c r="D156" s="186" t="s">
        <v>80</v>
      </c>
      <c r="E156" s="186" t="s">
        <v>81</v>
      </c>
      <c r="F156" s="187" t="s">
        <v>8</v>
      </c>
      <c r="G156" s="187">
        <v>1</v>
      </c>
      <c r="H156" s="188">
        <v>42754</v>
      </c>
      <c r="I156" s="187">
        <v>2017</v>
      </c>
      <c r="J156" s="187" t="s">
        <v>8</v>
      </c>
      <c r="K156" s="189">
        <v>216.7</v>
      </c>
      <c r="L156" s="187" t="s">
        <v>10</v>
      </c>
      <c r="M156" s="187" t="s">
        <v>84</v>
      </c>
      <c r="N156" s="190" t="str">
        <f t="shared" si="13"/>
        <v/>
      </c>
      <c r="P156" s="180" t="str">
        <f t="shared" si="14"/>
        <v/>
      </c>
      <c r="Q156" s="180" t="str">
        <f t="shared" si="15"/>
        <v/>
      </c>
      <c r="R156" s="191" t="str">
        <f t="shared" si="16"/>
        <v>http://www.cengage.com/search/showresults.do?Ntk=APG&amp;Ntt=9780028663265&amp;N=197</v>
      </c>
      <c r="S156" s="192" t="s">
        <v>341</v>
      </c>
      <c r="W156" s="181"/>
      <c r="Y156" s="179"/>
    </row>
    <row r="157" spans="1:25" s="140" customFormat="1" ht="28.8" x14ac:dyDescent="0.3">
      <c r="A157" s="183"/>
      <c r="B157" s="184" t="str">
        <f t="shared" si="18"/>
        <v>Gender: Love</v>
      </c>
      <c r="C157" s="185">
        <v>9780028663272</v>
      </c>
      <c r="D157" s="186" t="s">
        <v>80</v>
      </c>
      <c r="E157" s="186" t="s">
        <v>81</v>
      </c>
      <c r="F157" s="187" t="s">
        <v>8</v>
      </c>
      <c r="G157" s="187">
        <v>1</v>
      </c>
      <c r="H157" s="188">
        <v>42661</v>
      </c>
      <c r="I157" s="187">
        <v>2017</v>
      </c>
      <c r="J157" s="187" t="s">
        <v>8</v>
      </c>
      <c r="K157" s="189">
        <v>216.7</v>
      </c>
      <c r="L157" s="187" t="s">
        <v>10</v>
      </c>
      <c r="M157" s="187" t="s">
        <v>84</v>
      </c>
      <c r="N157" s="190" t="str">
        <f t="shared" si="13"/>
        <v/>
      </c>
      <c r="P157" s="180" t="str">
        <f t="shared" si="14"/>
        <v/>
      </c>
      <c r="Q157" s="180" t="str">
        <f t="shared" si="15"/>
        <v/>
      </c>
      <c r="R157" s="191" t="str">
        <f t="shared" si="16"/>
        <v>http://www.cengage.com/search/showresults.do?Ntk=APG&amp;Ntt=9780028663272&amp;N=197</v>
      </c>
      <c r="S157" s="192" t="s">
        <v>342</v>
      </c>
      <c r="W157" s="181"/>
      <c r="Y157" s="179"/>
    </row>
    <row r="158" spans="1:25" s="140" customFormat="1" ht="28.8" x14ac:dyDescent="0.3">
      <c r="A158" s="183"/>
      <c r="B158" s="184" t="str">
        <f t="shared" si="18"/>
        <v>Gender: Matter</v>
      </c>
      <c r="C158" s="185">
        <v>9780028663289</v>
      </c>
      <c r="D158" s="186" t="s">
        <v>80</v>
      </c>
      <c r="E158" s="186" t="s">
        <v>81</v>
      </c>
      <c r="F158" s="187" t="s">
        <v>8</v>
      </c>
      <c r="G158" s="187">
        <v>1</v>
      </c>
      <c r="H158" s="188">
        <v>42740</v>
      </c>
      <c r="I158" s="187">
        <v>2017</v>
      </c>
      <c r="J158" s="187" t="s">
        <v>8</v>
      </c>
      <c r="K158" s="189">
        <v>216.7</v>
      </c>
      <c r="L158" s="187" t="s">
        <v>10</v>
      </c>
      <c r="M158" s="187" t="s">
        <v>84</v>
      </c>
      <c r="N158" s="190" t="str">
        <f t="shared" si="13"/>
        <v/>
      </c>
      <c r="P158" s="180" t="str">
        <f t="shared" si="14"/>
        <v/>
      </c>
      <c r="Q158" s="180" t="str">
        <f t="shared" si="15"/>
        <v/>
      </c>
      <c r="R158" s="191" t="str">
        <f t="shared" si="16"/>
        <v>http://www.cengage.com/search/showresults.do?Ntk=APG&amp;Ntt=9780028663289&amp;N=197</v>
      </c>
      <c r="S158" s="192" t="s">
        <v>343</v>
      </c>
      <c r="W158" s="181"/>
      <c r="Y158" s="179"/>
    </row>
    <row r="159" spans="1:25" s="140" customFormat="1" ht="28.8" x14ac:dyDescent="0.3">
      <c r="A159" s="183"/>
      <c r="B159" s="184" t="str">
        <f t="shared" si="18"/>
        <v>Gender: Nature</v>
      </c>
      <c r="C159" s="185">
        <v>9780028663296</v>
      </c>
      <c r="D159" s="186" t="s">
        <v>80</v>
      </c>
      <c r="E159" s="186" t="s">
        <v>81</v>
      </c>
      <c r="F159" s="187" t="s">
        <v>8</v>
      </c>
      <c r="G159" s="187">
        <v>1</v>
      </c>
      <c r="H159" s="188">
        <v>42614</v>
      </c>
      <c r="I159" s="187">
        <v>2016</v>
      </c>
      <c r="J159" s="187" t="s">
        <v>8</v>
      </c>
      <c r="K159" s="189">
        <v>216.7</v>
      </c>
      <c r="L159" s="187" t="s">
        <v>10</v>
      </c>
      <c r="M159" s="187" t="s">
        <v>84</v>
      </c>
      <c r="N159" s="190" t="str">
        <f t="shared" si="13"/>
        <v/>
      </c>
      <c r="P159" s="180" t="str">
        <f t="shared" si="14"/>
        <v/>
      </c>
      <c r="Q159" s="180" t="str">
        <f t="shared" si="15"/>
        <v/>
      </c>
      <c r="R159" s="191" t="str">
        <f t="shared" si="16"/>
        <v>http://www.cengage.com/search/showresults.do?Ntk=APG&amp;Ntt=9780028663296&amp;N=197</v>
      </c>
      <c r="S159" s="192" t="s">
        <v>344</v>
      </c>
      <c r="W159" s="181"/>
      <c r="Y159" s="179"/>
    </row>
    <row r="160" spans="1:25" s="140" customFormat="1" ht="28.8" x14ac:dyDescent="0.3">
      <c r="A160" s="183"/>
      <c r="B160" s="184" t="str">
        <f t="shared" si="18"/>
        <v>Gender: Sources, Perspectives and Methodologies</v>
      </c>
      <c r="C160" s="185">
        <v>9780028662824</v>
      </c>
      <c r="D160" s="186" t="s">
        <v>80</v>
      </c>
      <c r="E160" s="186" t="s">
        <v>81</v>
      </c>
      <c r="F160" s="187" t="s">
        <v>8</v>
      </c>
      <c r="G160" s="187">
        <v>1</v>
      </c>
      <c r="H160" s="188">
        <v>42445</v>
      </c>
      <c r="I160" s="187">
        <v>2016</v>
      </c>
      <c r="J160" s="187" t="s">
        <v>8</v>
      </c>
      <c r="K160" s="189">
        <v>216.7</v>
      </c>
      <c r="L160" s="187" t="s">
        <v>10</v>
      </c>
      <c r="M160" s="187" t="s">
        <v>84</v>
      </c>
      <c r="N160" s="190" t="str">
        <f t="shared" si="13"/>
        <v/>
      </c>
      <c r="P160" s="180" t="str">
        <f t="shared" si="14"/>
        <v/>
      </c>
      <c r="Q160" s="180" t="str">
        <f t="shared" si="15"/>
        <v/>
      </c>
      <c r="R160" s="191" t="str">
        <f t="shared" si="16"/>
        <v>http://www.cengage.com/search/showresults.do?Ntk=APG&amp;Ntt=9780028662824&amp;N=197</v>
      </c>
      <c r="S160" s="192" t="s">
        <v>345</v>
      </c>
      <c r="W160" s="181"/>
      <c r="Y160" s="179"/>
    </row>
    <row r="161" spans="1:25" s="140" customFormat="1" ht="28.8" x14ac:dyDescent="0.3">
      <c r="A161" s="183"/>
      <c r="B161" s="184" t="str">
        <f t="shared" si="18"/>
        <v>Gender: Space</v>
      </c>
      <c r="C161" s="185">
        <v>9780028662862</v>
      </c>
      <c r="D161" s="186" t="s">
        <v>80</v>
      </c>
      <c r="E161" s="186" t="s">
        <v>81</v>
      </c>
      <c r="F161" s="187" t="s">
        <v>8</v>
      </c>
      <c r="G161" s="187">
        <v>1</v>
      </c>
      <c r="H161" s="188">
        <v>43167</v>
      </c>
      <c r="I161" s="187">
        <v>2018</v>
      </c>
      <c r="J161" s="187" t="s">
        <v>8</v>
      </c>
      <c r="K161" s="189">
        <v>216.7</v>
      </c>
      <c r="L161" s="187" t="s">
        <v>10</v>
      </c>
      <c r="M161" s="187" t="s">
        <v>84</v>
      </c>
      <c r="N161" s="190" t="str">
        <f t="shared" si="13"/>
        <v/>
      </c>
      <c r="P161" s="180" t="str">
        <f t="shared" si="14"/>
        <v/>
      </c>
      <c r="Q161" s="180" t="str">
        <f t="shared" si="15"/>
        <v/>
      </c>
      <c r="R161" s="191" t="str">
        <f t="shared" si="16"/>
        <v>http://www.cengage.com/search/showresults.do?Ntk=APG&amp;Ntt=9780028662862&amp;N=197</v>
      </c>
      <c r="S161" s="192" t="s">
        <v>346</v>
      </c>
      <c r="W161" s="181"/>
      <c r="Y161" s="179"/>
    </row>
    <row r="162" spans="1:25" s="140" customFormat="1" ht="28.8" x14ac:dyDescent="0.3">
      <c r="A162" s="183"/>
      <c r="B162" s="184" t="str">
        <f t="shared" si="18"/>
        <v>Gender: Time</v>
      </c>
      <c r="C162" s="185">
        <v>9780028662848</v>
      </c>
      <c r="D162" s="186" t="s">
        <v>80</v>
      </c>
      <c r="E162" s="186" t="s">
        <v>81</v>
      </c>
      <c r="F162" s="187" t="s">
        <v>8</v>
      </c>
      <c r="G162" s="187">
        <v>1</v>
      </c>
      <c r="H162" s="188">
        <v>43175</v>
      </c>
      <c r="I162" s="187">
        <v>2018</v>
      </c>
      <c r="J162" s="187" t="s">
        <v>8</v>
      </c>
      <c r="K162" s="189">
        <v>216.7</v>
      </c>
      <c r="L162" s="187" t="s">
        <v>10</v>
      </c>
      <c r="M162" s="187" t="s">
        <v>84</v>
      </c>
      <c r="N162" s="190" t="str">
        <f t="shared" si="13"/>
        <v/>
      </c>
      <c r="P162" s="180" t="str">
        <f t="shared" si="14"/>
        <v/>
      </c>
      <c r="Q162" s="180" t="str">
        <f t="shared" si="15"/>
        <v/>
      </c>
      <c r="R162" s="191" t="str">
        <f t="shared" si="16"/>
        <v>http://www.cengage.com/search/showresults.do?Ntk=APG&amp;Ntt=9780028662848&amp;N=197</v>
      </c>
      <c r="S162" s="192" t="s">
        <v>347</v>
      </c>
      <c r="W162" s="181"/>
      <c r="Y162" s="179"/>
    </row>
    <row r="163" spans="1:25" s="140" customFormat="1" ht="28.8" x14ac:dyDescent="0.3">
      <c r="A163" s="183"/>
      <c r="B163" s="184" t="str">
        <f t="shared" si="18"/>
        <v>Gender: War</v>
      </c>
      <c r="C163" s="185">
        <v>9780028663302</v>
      </c>
      <c r="D163" s="186" t="s">
        <v>80</v>
      </c>
      <c r="E163" s="186" t="s">
        <v>81</v>
      </c>
      <c r="F163" s="187" t="s">
        <v>8</v>
      </c>
      <c r="G163" s="187">
        <v>1</v>
      </c>
      <c r="H163" s="188">
        <v>42992</v>
      </c>
      <c r="I163" s="187">
        <v>2018</v>
      </c>
      <c r="J163" s="187" t="s">
        <v>8</v>
      </c>
      <c r="K163" s="198">
        <v>216.7</v>
      </c>
      <c r="L163" s="195" t="s">
        <v>10</v>
      </c>
      <c r="M163" s="195" t="s">
        <v>84</v>
      </c>
      <c r="N163" s="190" t="str">
        <f t="shared" si="13"/>
        <v/>
      </c>
      <c r="P163" s="180" t="str">
        <f t="shared" si="14"/>
        <v/>
      </c>
      <c r="Q163" s="180" t="str">
        <f t="shared" si="15"/>
        <v/>
      </c>
      <c r="R163" s="191" t="str">
        <f t="shared" si="16"/>
        <v>http://www.cengage.com/search/showresults.do?Ntk=APG&amp;Ntt=9780028663302&amp;N=197</v>
      </c>
      <c r="S163" s="192" t="s">
        <v>348</v>
      </c>
      <c r="W163" s="181"/>
      <c r="Y163" s="179"/>
    </row>
    <row r="164" spans="1:25" s="140" customFormat="1" x14ac:dyDescent="0.3">
      <c r="A164" s="183"/>
      <c r="B164" s="184" t="str">
        <f t="shared" si="18"/>
        <v>Genetics</v>
      </c>
      <c r="C164" s="185">
        <v>9781410380807</v>
      </c>
      <c r="D164" s="186" t="s">
        <v>6</v>
      </c>
      <c r="E164" s="186" t="s">
        <v>24</v>
      </c>
      <c r="F164" s="187" t="s">
        <v>8</v>
      </c>
      <c r="G164" s="187">
        <v>2</v>
      </c>
      <c r="H164" s="188">
        <v>43175</v>
      </c>
      <c r="I164" s="187">
        <v>2018</v>
      </c>
      <c r="J164" s="187">
        <v>4</v>
      </c>
      <c r="K164" s="198">
        <v>764.5</v>
      </c>
      <c r="L164" s="195" t="s">
        <v>21</v>
      </c>
      <c r="M164" s="195" t="s">
        <v>10</v>
      </c>
      <c r="N164" s="190" t="str">
        <f t="shared" si="13"/>
        <v/>
      </c>
      <c r="P164" s="180" t="str">
        <f t="shared" si="14"/>
        <v/>
      </c>
      <c r="Q164" s="180" t="str">
        <f t="shared" si="15"/>
        <v/>
      </c>
      <c r="R164" s="191" t="str">
        <f t="shared" si="16"/>
        <v>http://www.cengage.com/search/showresults.do?Ntk=APG&amp;Ntt=9781410380807&amp;N=197</v>
      </c>
      <c r="S164" s="192" t="s">
        <v>349</v>
      </c>
      <c r="W164" s="181"/>
      <c r="Y164" s="179"/>
    </row>
    <row r="165" spans="1:25" s="140" customFormat="1" ht="28.8" x14ac:dyDescent="0.3">
      <c r="A165" s="183"/>
      <c r="B165" s="184" t="str">
        <f t="shared" si="18"/>
        <v>Global Encyclopedia Of Lesbian Gay Bisexual Transgender and Queer (LGBTQ) History</v>
      </c>
      <c r="C165" s="185">
        <v>9780684325545</v>
      </c>
      <c r="D165" s="186" t="s">
        <v>306</v>
      </c>
      <c r="E165" s="186" t="s">
        <v>139</v>
      </c>
      <c r="F165" s="187" t="s">
        <v>8</v>
      </c>
      <c r="G165" s="187">
        <v>1</v>
      </c>
      <c r="H165" s="188">
        <v>43481</v>
      </c>
      <c r="I165" s="187">
        <v>2019</v>
      </c>
      <c r="J165" s="187">
        <v>3</v>
      </c>
      <c r="K165" s="198">
        <v>999</v>
      </c>
      <c r="L165" s="195" t="s">
        <v>316</v>
      </c>
      <c r="M165" s="195" t="s">
        <v>84</v>
      </c>
      <c r="N165" s="190" t="str">
        <f t="shared" si="13"/>
        <v/>
      </c>
      <c r="P165" s="180" t="str">
        <f t="shared" si="14"/>
        <v/>
      </c>
      <c r="Q165" s="180" t="str">
        <f t="shared" si="15"/>
        <v/>
      </c>
      <c r="R165" s="191" t="str">
        <f t="shared" si="16"/>
        <v>http://www.cengage.com/search/showresults.do?Ntk=APG&amp;Ntt=9780684325545&amp;N=197</v>
      </c>
      <c r="S165" s="192" t="s">
        <v>350</v>
      </c>
      <c r="W165" s="181"/>
      <c r="Y165" s="179"/>
    </row>
    <row r="166" spans="1:25" s="140" customFormat="1" ht="28.8" x14ac:dyDescent="0.3">
      <c r="A166" s="183"/>
      <c r="B166" s="184" t="str">
        <f t="shared" si="18"/>
        <v>Gods, Heroes, and Mythology: Celtic Gods, Heroes, and Mythology</v>
      </c>
      <c r="C166" s="193">
        <v>9781532170652</v>
      </c>
      <c r="D166" s="194" t="s">
        <v>36</v>
      </c>
      <c r="E166" s="194" t="s">
        <v>42</v>
      </c>
      <c r="F166" s="195" t="s">
        <v>8</v>
      </c>
      <c r="G166" s="196">
        <v>1</v>
      </c>
      <c r="H166" s="197">
        <v>43613</v>
      </c>
      <c r="I166" s="196">
        <v>2019</v>
      </c>
      <c r="J166" s="195" t="s">
        <v>8</v>
      </c>
      <c r="K166" s="198">
        <v>36.07</v>
      </c>
      <c r="L166" s="195" t="s">
        <v>25</v>
      </c>
      <c r="M166" s="195" t="s">
        <v>26</v>
      </c>
      <c r="N166" s="190" t="str">
        <f t="shared" si="13"/>
        <v/>
      </c>
      <c r="P166" s="180" t="str">
        <f t="shared" si="14"/>
        <v/>
      </c>
      <c r="Q166" s="180" t="str">
        <f t="shared" si="15"/>
        <v/>
      </c>
      <c r="R166" s="191" t="str">
        <f t="shared" si="16"/>
        <v>http://www.cengage.com/search/showresults.do?Ntk=APG&amp;Ntt=9781532170652&amp;N=197</v>
      </c>
      <c r="S166" s="192" t="s">
        <v>48</v>
      </c>
      <c r="W166" s="181"/>
      <c r="Y166" s="179"/>
    </row>
    <row r="167" spans="1:25" s="140" customFormat="1" ht="28.8" x14ac:dyDescent="0.3">
      <c r="A167" s="183"/>
      <c r="B167" s="184" t="str">
        <f t="shared" si="18"/>
        <v>Gods, Heroes, and Mythology: Chinese Gods, Heroes, and Mythology</v>
      </c>
      <c r="C167" s="193">
        <v>9781532170669</v>
      </c>
      <c r="D167" s="194" t="s">
        <v>36</v>
      </c>
      <c r="E167" s="194" t="s">
        <v>42</v>
      </c>
      <c r="F167" s="195" t="s">
        <v>8</v>
      </c>
      <c r="G167" s="196">
        <v>1</v>
      </c>
      <c r="H167" s="197">
        <v>43613</v>
      </c>
      <c r="I167" s="196">
        <v>2019</v>
      </c>
      <c r="J167" s="195" t="s">
        <v>8</v>
      </c>
      <c r="K167" s="198">
        <v>36.07</v>
      </c>
      <c r="L167" s="195" t="s">
        <v>25</v>
      </c>
      <c r="M167" s="195" t="s">
        <v>26</v>
      </c>
      <c r="N167" s="190" t="str">
        <f t="shared" si="13"/>
        <v/>
      </c>
      <c r="P167" s="180" t="str">
        <f t="shared" si="14"/>
        <v/>
      </c>
      <c r="Q167" s="180" t="str">
        <f t="shared" si="15"/>
        <v/>
      </c>
      <c r="R167" s="191" t="str">
        <f t="shared" si="16"/>
        <v>http://www.cengage.com/search/showresults.do?Ntk=APG&amp;Ntt=9781532170669&amp;N=197</v>
      </c>
      <c r="S167" s="192" t="s">
        <v>49</v>
      </c>
      <c r="W167" s="181"/>
      <c r="Y167" s="179"/>
    </row>
    <row r="168" spans="1:25" s="140" customFormat="1" ht="28.8" x14ac:dyDescent="0.3">
      <c r="A168" s="183"/>
      <c r="B168" s="184" t="str">
        <f t="shared" si="18"/>
        <v>Gods, Heroes, and Mythology: Egyptian Gods, Heroes, and Mythology</v>
      </c>
      <c r="C168" s="193">
        <v>9781532170676</v>
      </c>
      <c r="D168" s="194" t="s">
        <v>36</v>
      </c>
      <c r="E168" s="194" t="s">
        <v>42</v>
      </c>
      <c r="F168" s="195" t="s">
        <v>8</v>
      </c>
      <c r="G168" s="196">
        <v>1</v>
      </c>
      <c r="H168" s="197">
        <v>43613</v>
      </c>
      <c r="I168" s="196">
        <v>2019</v>
      </c>
      <c r="J168" s="195" t="s">
        <v>8</v>
      </c>
      <c r="K168" s="198">
        <v>36.07</v>
      </c>
      <c r="L168" s="195" t="s">
        <v>25</v>
      </c>
      <c r="M168" s="195" t="s">
        <v>26</v>
      </c>
      <c r="N168" s="190" t="str">
        <f t="shared" si="13"/>
        <v/>
      </c>
      <c r="P168" s="180" t="str">
        <f t="shared" si="14"/>
        <v/>
      </c>
      <c r="Q168" s="180" t="str">
        <f t="shared" si="15"/>
        <v/>
      </c>
      <c r="R168" s="191" t="str">
        <f t="shared" si="16"/>
        <v>http://www.cengage.com/search/showresults.do?Ntk=APG&amp;Ntt=9781532170676&amp;N=197</v>
      </c>
      <c r="S168" s="192" t="s">
        <v>41</v>
      </c>
      <c r="W168" s="181"/>
      <c r="Y168" s="179"/>
    </row>
    <row r="169" spans="1:25" s="140" customFormat="1" ht="28.8" x14ac:dyDescent="0.3">
      <c r="A169" s="183"/>
      <c r="B169" s="184" t="str">
        <f t="shared" si="18"/>
        <v>Gods, Heroes, and Mythology: Greek Gods, Heroes, and Mythology</v>
      </c>
      <c r="C169" s="193">
        <v>9781532170683</v>
      </c>
      <c r="D169" s="194" t="s">
        <v>36</v>
      </c>
      <c r="E169" s="194" t="s">
        <v>42</v>
      </c>
      <c r="F169" s="195" t="s">
        <v>8</v>
      </c>
      <c r="G169" s="196">
        <v>1</v>
      </c>
      <c r="H169" s="197">
        <v>43613</v>
      </c>
      <c r="I169" s="196">
        <v>2019</v>
      </c>
      <c r="J169" s="195" t="s">
        <v>8</v>
      </c>
      <c r="K169" s="198">
        <v>36.07</v>
      </c>
      <c r="L169" s="195" t="s">
        <v>25</v>
      </c>
      <c r="M169" s="195" t="s">
        <v>26</v>
      </c>
      <c r="N169" s="190" t="str">
        <f t="shared" si="13"/>
        <v/>
      </c>
      <c r="P169" s="180" t="str">
        <f t="shared" si="14"/>
        <v/>
      </c>
      <c r="Q169" s="180" t="str">
        <f t="shared" si="15"/>
        <v/>
      </c>
      <c r="R169" s="191" t="str">
        <f t="shared" si="16"/>
        <v>http://www.cengage.com/search/showresults.do?Ntk=APG&amp;Ntt=9781532170683&amp;N=197</v>
      </c>
      <c r="S169" s="192" t="s">
        <v>43</v>
      </c>
      <c r="W169" s="181"/>
      <c r="Y169" s="179"/>
    </row>
    <row r="170" spans="1:25" s="140" customFormat="1" ht="28.8" x14ac:dyDescent="0.3">
      <c r="A170" s="183"/>
      <c r="B170" s="184" t="str">
        <f t="shared" si="18"/>
        <v>Gods, Heroes, and Mythology: Indian Gods, Heroes, and Mythology</v>
      </c>
      <c r="C170" s="193">
        <v>9781532170690</v>
      </c>
      <c r="D170" s="194" t="s">
        <v>36</v>
      </c>
      <c r="E170" s="194" t="s">
        <v>42</v>
      </c>
      <c r="F170" s="195" t="s">
        <v>8</v>
      </c>
      <c r="G170" s="196">
        <v>1</v>
      </c>
      <c r="H170" s="197">
        <v>43613</v>
      </c>
      <c r="I170" s="196">
        <v>2019</v>
      </c>
      <c r="J170" s="195" t="s">
        <v>8</v>
      </c>
      <c r="K170" s="198">
        <v>36.07</v>
      </c>
      <c r="L170" s="195" t="s">
        <v>25</v>
      </c>
      <c r="M170" s="195" t="s">
        <v>26</v>
      </c>
      <c r="N170" s="190" t="str">
        <f t="shared" si="13"/>
        <v/>
      </c>
      <c r="P170" s="180" t="str">
        <f t="shared" si="14"/>
        <v/>
      </c>
      <c r="Q170" s="180" t="str">
        <f t="shared" si="15"/>
        <v/>
      </c>
      <c r="R170" s="191" t="str">
        <f t="shared" si="16"/>
        <v>http://www.cengage.com/search/showresults.do?Ntk=APG&amp;Ntt=9781532170690&amp;N=197</v>
      </c>
      <c r="S170" s="192" t="s">
        <v>44</v>
      </c>
      <c r="W170" s="181"/>
      <c r="Y170" s="179"/>
    </row>
    <row r="171" spans="1:25" s="140" customFormat="1" ht="28.8" x14ac:dyDescent="0.3">
      <c r="A171" s="183"/>
      <c r="B171" s="184" t="str">
        <f t="shared" si="18"/>
        <v>Gods, Heroes, and Mythology: Japanese Gods, Heroes, and Mythology</v>
      </c>
      <c r="C171" s="193">
        <v>9781532170706</v>
      </c>
      <c r="D171" s="194" t="s">
        <v>36</v>
      </c>
      <c r="E171" s="194" t="s">
        <v>42</v>
      </c>
      <c r="F171" s="195" t="s">
        <v>8</v>
      </c>
      <c r="G171" s="196">
        <v>1</v>
      </c>
      <c r="H171" s="197">
        <v>43613</v>
      </c>
      <c r="I171" s="196">
        <v>2019</v>
      </c>
      <c r="J171" s="195" t="s">
        <v>8</v>
      </c>
      <c r="K171" s="198">
        <v>36.07</v>
      </c>
      <c r="L171" s="195" t="s">
        <v>25</v>
      </c>
      <c r="M171" s="195" t="s">
        <v>26</v>
      </c>
      <c r="N171" s="190" t="str">
        <f t="shared" si="13"/>
        <v/>
      </c>
      <c r="P171" s="180" t="str">
        <f t="shared" si="14"/>
        <v/>
      </c>
      <c r="Q171" s="180" t="str">
        <f t="shared" si="15"/>
        <v/>
      </c>
      <c r="R171" s="191" t="str">
        <f t="shared" si="16"/>
        <v>http://www.cengage.com/search/showresults.do?Ntk=APG&amp;Ntt=9781532170706&amp;N=197</v>
      </c>
      <c r="S171" s="192" t="s">
        <v>45</v>
      </c>
      <c r="W171" s="181"/>
      <c r="Y171" s="179"/>
    </row>
    <row r="172" spans="1:25" s="140" customFormat="1" ht="28.8" x14ac:dyDescent="0.3">
      <c r="A172" s="183"/>
      <c r="B172" s="184" t="str">
        <f t="shared" si="18"/>
        <v>Gods, Heroes, and Mythology: Norse Gods, Heroes, and Mythology</v>
      </c>
      <c r="C172" s="193">
        <v>9781532170713</v>
      </c>
      <c r="D172" s="194" t="s">
        <v>36</v>
      </c>
      <c r="E172" s="194" t="s">
        <v>42</v>
      </c>
      <c r="F172" s="195" t="s">
        <v>8</v>
      </c>
      <c r="G172" s="196">
        <v>1</v>
      </c>
      <c r="H172" s="197">
        <v>43613</v>
      </c>
      <c r="I172" s="196">
        <v>2019</v>
      </c>
      <c r="J172" s="195" t="s">
        <v>8</v>
      </c>
      <c r="K172" s="198">
        <v>36.07</v>
      </c>
      <c r="L172" s="195" t="s">
        <v>25</v>
      </c>
      <c r="M172" s="195" t="s">
        <v>26</v>
      </c>
      <c r="N172" s="190" t="str">
        <f t="shared" si="13"/>
        <v/>
      </c>
      <c r="P172" s="180" t="str">
        <f t="shared" si="14"/>
        <v/>
      </c>
      <c r="Q172" s="180" t="str">
        <f t="shared" si="15"/>
        <v/>
      </c>
      <c r="R172" s="191" t="str">
        <f t="shared" si="16"/>
        <v>http://www.cengage.com/search/showresults.do?Ntk=APG&amp;Ntt=9781532170713&amp;N=197</v>
      </c>
      <c r="S172" s="192" t="s">
        <v>46</v>
      </c>
      <c r="W172" s="181"/>
      <c r="Y172" s="179"/>
    </row>
    <row r="173" spans="1:25" s="140" customFormat="1" ht="28.8" x14ac:dyDescent="0.3">
      <c r="A173" s="183"/>
      <c r="B173" s="184" t="str">
        <f t="shared" si="18"/>
        <v>Gods, Heroes, and Mythology: Roman Gods, Heroes, and Mythology</v>
      </c>
      <c r="C173" s="193">
        <v>9781532170720</v>
      </c>
      <c r="D173" s="194" t="s">
        <v>36</v>
      </c>
      <c r="E173" s="194" t="s">
        <v>42</v>
      </c>
      <c r="F173" s="195" t="s">
        <v>8</v>
      </c>
      <c r="G173" s="196">
        <v>1</v>
      </c>
      <c r="H173" s="197">
        <v>43613</v>
      </c>
      <c r="I173" s="196">
        <v>2019</v>
      </c>
      <c r="J173" s="195" t="s">
        <v>8</v>
      </c>
      <c r="K173" s="198">
        <v>36.07</v>
      </c>
      <c r="L173" s="195" t="s">
        <v>25</v>
      </c>
      <c r="M173" s="195" t="s">
        <v>26</v>
      </c>
      <c r="N173" s="190" t="str">
        <f t="shared" si="13"/>
        <v/>
      </c>
      <c r="P173" s="180" t="str">
        <f t="shared" si="14"/>
        <v/>
      </c>
      <c r="Q173" s="180" t="str">
        <f t="shared" si="15"/>
        <v/>
      </c>
      <c r="R173" s="191" t="str">
        <f t="shared" si="16"/>
        <v>http://www.cengage.com/search/showresults.do?Ntk=APG&amp;Ntt=9781532170720&amp;N=197</v>
      </c>
      <c r="S173" s="192" t="s">
        <v>47</v>
      </c>
      <c r="W173" s="181"/>
      <c r="Y173" s="179"/>
    </row>
    <row r="174" spans="1:25" s="140" customFormat="1" x14ac:dyDescent="0.3">
      <c r="A174" s="183"/>
      <c r="B174" s="184" t="str">
        <f t="shared" si="18"/>
        <v>Great Jobs: Great Jobs in Business</v>
      </c>
      <c r="C174" s="193">
        <v>9781682825181</v>
      </c>
      <c r="D174" s="194" t="s">
        <v>88</v>
      </c>
      <c r="E174" s="194" t="s">
        <v>34</v>
      </c>
      <c r="F174" s="195" t="s">
        <v>8</v>
      </c>
      <c r="G174" s="196">
        <v>1</v>
      </c>
      <c r="H174" s="197">
        <v>43472</v>
      </c>
      <c r="I174" s="196">
        <v>2019</v>
      </c>
      <c r="J174" s="195" t="s">
        <v>8</v>
      </c>
      <c r="K174" s="198">
        <v>43.93</v>
      </c>
      <c r="L174" s="195" t="s">
        <v>26</v>
      </c>
      <c r="M174" s="195" t="s">
        <v>10</v>
      </c>
      <c r="N174" s="190" t="str">
        <f t="shared" si="13"/>
        <v/>
      </c>
      <c r="P174" s="180" t="str">
        <f t="shared" si="14"/>
        <v/>
      </c>
      <c r="Q174" s="180" t="str">
        <f t="shared" si="15"/>
        <v/>
      </c>
      <c r="R174" s="191" t="str">
        <f t="shared" si="16"/>
        <v>http://www.cengage.com/search/showresults.do?Ntk=APG&amp;Ntt=9781682825181&amp;N=197</v>
      </c>
      <c r="S174" s="192" t="s">
        <v>90</v>
      </c>
      <c r="W174" s="181"/>
      <c r="Y174" s="179"/>
    </row>
    <row r="175" spans="1:25" s="140" customFormat="1" x14ac:dyDescent="0.3">
      <c r="A175" s="183"/>
      <c r="B175" s="184" t="str">
        <f t="shared" si="18"/>
        <v>Great Jobs: Great Jobs in Education</v>
      </c>
      <c r="C175" s="193">
        <v>9781682825204</v>
      </c>
      <c r="D175" s="194" t="s">
        <v>88</v>
      </c>
      <c r="E175" s="194" t="s">
        <v>34</v>
      </c>
      <c r="F175" s="195" t="s">
        <v>8</v>
      </c>
      <c r="G175" s="196">
        <v>1</v>
      </c>
      <c r="H175" s="197">
        <v>43472</v>
      </c>
      <c r="I175" s="196">
        <v>2019</v>
      </c>
      <c r="J175" s="195" t="s">
        <v>8</v>
      </c>
      <c r="K175" s="198">
        <v>43.93</v>
      </c>
      <c r="L175" s="195" t="s">
        <v>26</v>
      </c>
      <c r="M175" s="195" t="s">
        <v>10</v>
      </c>
      <c r="N175" s="190" t="str">
        <f t="shared" si="13"/>
        <v/>
      </c>
      <c r="P175" s="180" t="str">
        <f t="shared" si="14"/>
        <v/>
      </c>
      <c r="Q175" s="180" t="str">
        <f t="shared" si="15"/>
        <v/>
      </c>
      <c r="R175" s="191" t="str">
        <f t="shared" si="16"/>
        <v>http://www.cengage.com/search/showresults.do?Ntk=APG&amp;Ntt=9781682825204&amp;N=197</v>
      </c>
      <c r="S175" s="192" t="s">
        <v>91</v>
      </c>
      <c r="W175" s="181"/>
      <c r="Y175" s="179"/>
    </row>
    <row r="176" spans="1:25" s="140" customFormat="1" x14ac:dyDescent="0.3">
      <c r="A176" s="183"/>
      <c r="B176" s="184" t="str">
        <f t="shared" si="18"/>
        <v>Great Jobs: Great Jobs in Engineering</v>
      </c>
      <c r="C176" s="193">
        <v>9781682825228</v>
      </c>
      <c r="D176" s="194" t="s">
        <v>88</v>
      </c>
      <c r="E176" s="194" t="s">
        <v>34</v>
      </c>
      <c r="F176" s="195" t="s">
        <v>8</v>
      </c>
      <c r="G176" s="196">
        <v>1</v>
      </c>
      <c r="H176" s="197">
        <v>43472</v>
      </c>
      <c r="I176" s="196">
        <v>2019</v>
      </c>
      <c r="J176" s="195" t="s">
        <v>8</v>
      </c>
      <c r="K176" s="198">
        <v>43.93</v>
      </c>
      <c r="L176" s="195" t="s">
        <v>26</v>
      </c>
      <c r="M176" s="195" t="s">
        <v>10</v>
      </c>
      <c r="N176" s="190" t="str">
        <f t="shared" si="13"/>
        <v/>
      </c>
      <c r="P176" s="180" t="str">
        <f t="shared" si="14"/>
        <v/>
      </c>
      <c r="Q176" s="180" t="str">
        <f t="shared" si="15"/>
        <v/>
      </c>
      <c r="R176" s="191" t="str">
        <f t="shared" si="16"/>
        <v>http://www.cengage.com/search/showresults.do?Ntk=APG&amp;Ntt=9781682825228&amp;N=197</v>
      </c>
      <c r="S176" s="192" t="s">
        <v>97</v>
      </c>
      <c r="W176" s="181"/>
      <c r="Y176" s="179"/>
    </row>
    <row r="177" spans="1:25" s="140" customFormat="1" x14ac:dyDescent="0.3">
      <c r="A177" s="183"/>
      <c r="B177" s="184" t="str">
        <f t="shared" si="18"/>
        <v>Great Jobs: Great Jobs in Health Care</v>
      </c>
      <c r="C177" s="193">
        <v>9781682825242</v>
      </c>
      <c r="D177" s="194" t="s">
        <v>88</v>
      </c>
      <c r="E177" s="194" t="s">
        <v>34</v>
      </c>
      <c r="F177" s="195" t="s">
        <v>8</v>
      </c>
      <c r="G177" s="196">
        <v>1</v>
      </c>
      <c r="H177" s="197">
        <v>43479</v>
      </c>
      <c r="I177" s="196">
        <v>2019</v>
      </c>
      <c r="J177" s="195" t="s">
        <v>8</v>
      </c>
      <c r="K177" s="198">
        <v>43.93</v>
      </c>
      <c r="L177" s="195" t="s">
        <v>26</v>
      </c>
      <c r="M177" s="195" t="s">
        <v>10</v>
      </c>
      <c r="N177" s="190" t="str">
        <f t="shared" si="13"/>
        <v/>
      </c>
      <c r="P177" s="180" t="str">
        <f t="shared" si="14"/>
        <v/>
      </c>
      <c r="Q177" s="180" t="str">
        <f t="shared" si="15"/>
        <v/>
      </c>
      <c r="R177" s="191" t="str">
        <f t="shared" si="16"/>
        <v>http://www.cengage.com/search/showresults.do?Ntk=APG&amp;Ntt=9781682825242&amp;N=197</v>
      </c>
      <c r="S177" s="192" t="s">
        <v>87</v>
      </c>
      <c r="W177" s="181"/>
      <c r="Y177" s="179"/>
    </row>
    <row r="178" spans="1:25" s="140" customFormat="1" x14ac:dyDescent="0.3">
      <c r="A178" s="183"/>
      <c r="B178" s="184" t="str">
        <f t="shared" si="18"/>
        <v>Great Jobs: Great Jobs in Sports</v>
      </c>
      <c r="C178" s="193">
        <v>9781682825280</v>
      </c>
      <c r="D178" s="194" t="s">
        <v>88</v>
      </c>
      <c r="E178" s="194" t="s">
        <v>34</v>
      </c>
      <c r="F178" s="195" t="s">
        <v>8</v>
      </c>
      <c r="G178" s="196">
        <v>1</v>
      </c>
      <c r="H178" s="197">
        <v>43472</v>
      </c>
      <c r="I178" s="196">
        <v>2019</v>
      </c>
      <c r="J178" s="195" t="s">
        <v>8</v>
      </c>
      <c r="K178" s="198">
        <v>43.93</v>
      </c>
      <c r="L178" s="195" t="s">
        <v>26</v>
      </c>
      <c r="M178" s="195" t="s">
        <v>10</v>
      </c>
      <c r="N178" s="190" t="str">
        <f t="shared" si="13"/>
        <v/>
      </c>
      <c r="P178" s="180" t="str">
        <f t="shared" si="14"/>
        <v/>
      </c>
      <c r="Q178" s="180" t="str">
        <f t="shared" si="15"/>
        <v/>
      </c>
      <c r="R178" s="191" t="str">
        <f t="shared" si="16"/>
        <v>http://www.cengage.com/search/showresults.do?Ntk=APG&amp;Ntt=9781682825280&amp;N=197</v>
      </c>
      <c r="S178" s="192" t="s">
        <v>93</v>
      </c>
      <c r="W178" s="181"/>
      <c r="Y178" s="179"/>
    </row>
    <row r="179" spans="1:25" s="140" customFormat="1" x14ac:dyDescent="0.3">
      <c r="A179" s="183"/>
      <c r="B179" s="184" t="str">
        <f t="shared" si="18"/>
        <v>Great Jobs: Great Jobs in Technology</v>
      </c>
      <c r="C179" s="193">
        <v>9781682825303</v>
      </c>
      <c r="D179" s="194" t="s">
        <v>88</v>
      </c>
      <c r="E179" s="194" t="s">
        <v>34</v>
      </c>
      <c r="F179" s="195" t="s">
        <v>8</v>
      </c>
      <c r="G179" s="196">
        <v>1</v>
      </c>
      <c r="H179" s="197">
        <v>43461</v>
      </c>
      <c r="I179" s="196">
        <v>2019</v>
      </c>
      <c r="J179" s="195" t="s">
        <v>8</v>
      </c>
      <c r="K179" s="198">
        <v>43.93</v>
      </c>
      <c r="L179" s="195" t="s">
        <v>26</v>
      </c>
      <c r="M179" s="195" t="s">
        <v>10</v>
      </c>
      <c r="N179" s="190" t="str">
        <f t="shared" si="13"/>
        <v/>
      </c>
      <c r="P179" s="180" t="str">
        <f t="shared" si="14"/>
        <v/>
      </c>
      <c r="Q179" s="180" t="str">
        <f t="shared" si="15"/>
        <v/>
      </c>
      <c r="R179" s="191" t="str">
        <f t="shared" si="16"/>
        <v>http://www.cengage.com/search/showresults.do?Ntk=APG&amp;Ntt=9781682825303&amp;N=197</v>
      </c>
      <c r="S179" s="192" t="s">
        <v>110</v>
      </c>
      <c r="W179" s="181"/>
      <c r="Y179" s="179"/>
    </row>
    <row r="180" spans="1:25" s="140" customFormat="1" x14ac:dyDescent="0.3">
      <c r="A180" s="183"/>
      <c r="B180" s="184" t="str">
        <f t="shared" si="18"/>
        <v>Great Jobs: Great Jobs in the Skilled Trades</v>
      </c>
      <c r="C180" s="193">
        <v>9781682825266</v>
      </c>
      <c r="D180" s="194" t="s">
        <v>88</v>
      </c>
      <c r="E180" s="194" t="s">
        <v>34</v>
      </c>
      <c r="F180" s="195" t="s">
        <v>8</v>
      </c>
      <c r="G180" s="196">
        <v>1</v>
      </c>
      <c r="H180" s="197">
        <v>43461</v>
      </c>
      <c r="I180" s="196">
        <v>2019</v>
      </c>
      <c r="J180" s="195" t="s">
        <v>8</v>
      </c>
      <c r="K180" s="198">
        <v>43.93</v>
      </c>
      <c r="L180" s="195" t="s">
        <v>26</v>
      </c>
      <c r="M180" s="195" t="s">
        <v>10</v>
      </c>
      <c r="N180" s="190" t="str">
        <f t="shared" si="13"/>
        <v/>
      </c>
      <c r="P180" s="180" t="str">
        <f t="shared" si="14"/>
        <v/>
      </c>
      <c r="Q180" s="180" t="str">
        <f t="shared" si="15"/>
        <v/>
      </c>
      <c r="R180" s="191" t="str">
        <f t="shared" si="16"/>
        <v>http://www.cengage.com/search/showresults.do?Ntk=APG&amp;Ntt=9781682825266&amp;N=197</v>
      </c>
      <c r="S180" s="192" t="s">
        <v>109</v>
      </c>
      <c r="W180" s="181"/>
      <c r="Y180" s="179"/>
    </row>
    <row r="181" spans="1:25" s="140" customFormat="1" x14ac:dyDescent="0.3">
      <c r="A181" s="183"/>
      <c r="B181" s="184" t="str">
        <f t="shared" si="18"/>
        <v>Growing Up Around the World: Growing Up in Australia</v>
      </c>
      <c r="C181" s="193">
        <v>9781682823200</v>
      </c>
      <c r="D181" s="194" t="s">
        <v>88</v>
      </c>
      <c r="E181" s="194" t="s">
        <v>189</v>
      </c>
      <c r="F181" s="195" t="s">
        <v>8</v>
      </c>
      <c r="G181" s="196">
        <v>1</v>
      </c>
      <c r="H181" s="197">
        <v>43083</v>
      </c>
      <c r="I181" s="196">
        <v>2018</v>
      </c>
      <c r="J181" s="195" t="s">
        <v>8</v>
      </c>
      <c r="K181" s="198">
        <v>43.92</v>
      </c>
      <c r="L181" s="195" t="s">
        <v>115</v>
      </c>
      <c r="M181" s="195" t="s">
        <v>10</v>
      </c>
      <c r="N181" s="190" t="str">
        <f t="shared" si="13"/>
        <v/>
      </c>
      <c r="P181" s="180" t="str">
        <f t="shared" si="14"/>
        <v/>
      </c>
      <c r="Q181" s="180" t="str">
        <f t="shared" si="15"/>
        <v/>
      </c>
      <c r="R181" s="191" t="str">
        <f t="shared" si="16"/>
        <v>http://www.cengage.com/search/showresults.do?Ntk=APG&amp;Ntt=9781682823200&amp;N=197</v>
      </c>
      <c r="S181" s="192" t="s">
        <v>196</v>
      </c>
      <c r="W181" s="181"/>
      <c r="Y181" s="179"/>
    </row>
    <row r="182" spans="1:25" s="140" customFormat="1" x14ac:dyDescent="0.3">
      <c r="A182" s="183"/>
      <c r="B182" s="184" t="str">
        <f t="shared" si="18"/>
        <v>Growing Up Around The World: Growing Up in Brazil</v>
      </c>
      <c r="C182" s="193">
        <v>9781682822067</v>
      </c>
      <c r="D182" s="194" t="s">
        <v>88</v>
      </c>
      <c r="E182" s="194" t="s">
        <v>189</v>
      </c>
      <c r="F182" s="195" t="s">
        <v>8</v>
      </c>
      <c r="G182" s="196">
        <v>1</v>
      </c>
      <c r="H182" s="197">
        <v>42942</v>
      </c>
      <c r="I182" s="196">
        <v>2018</v>
      </c>
      <c r="J182" s="195" t="s">
        <v>8</v>
      </c>
      <c r="K182" s="198">
        <v>43.95</v>
      </c>
      <c r="L182" s="195" t="s">
        <v>115</v>
      </c>
      <c r="M182" s="195" t="s">
        <v>10</v>
      </c>
      <c r="N182" s="190" t="str">
        <f t="shared" si="13"/>
        <v/>
      </c>
      <c r="P182" s="180" t="str">
        <f t="shared" si="14"/>
        <v/>
      </c>
      <c r="Q182" s="180" t="str">
        <f t="shared" si="15"/>
        <v/>
      </c>
      <c r="R182" s="191" t="str">
        <f t="shared" si="16"/>
        <v>http://www.cengage.com/search/showresults.do?Ntk=APG&amp;Ntt=9781682822067&amp;N=197</v>
      </c>
      <c r="S182" s="192" t="s">
        <v>273</v>
      </c>
      <c r="W182" s="181"/>
      <c r="Y182" s="179"/>
    </row>
    <row r="183" spans="1:25" s="140" customFormat="1" x14ac:dyDescent="0.3">
      <c r="A183" s="183"/>
      <c r="B183" s="184" t="str">
        <f t="shared" si="18"/>
        <v>Growing Up Around the World: Growing Up in Canada</v>
      </c>
      <c r="C183" s="193">
        <v>9781682822081</v>
      </c>
      <c r="D183" s="194" t="s">
        <v>88</v>
      </c>
      <c r="E183" s="194" t="s">
        <v>189</v>
      </c>
      <c r="F183" s="195" t="s">
        <v>8</v>
      </c>
      <c r="G183" s="196">
        <v>1</v>
      </c>
      <c r="H183" s="197">
        <v>42957</v>
      </c>
      <c r="I183" s="196">
        <v>2018</v>
      </c>
      <c r="J183" s="195" t="s">
        <v>8</v>
      </c>
      <c r="K183" s="198">
        <v>43.95</v>
      </c>
      <c r="L183" s="195" t="s">
        <v>115</v>
      </c>
      <c r="M183" s="195" t="s">
        <v>10</v>
      </c>
      <c r="N183" s="190" t="str">
        <f t="shared" si="13"/>
        <v/>
      </c>
      <c r="P183" s="180" t="str">
        <f t="shared" si="14"/>
        <v/>
      </c>
      <c r="Q183" s="180" t="str">
        <f t="shared" si="15"/>
        <v/>
      </c>
      <c r="R183" s="191" t="str">
        <f t="shared" si="16"/>
        <v>http://www.cengage.com/search/showresults.do?Ntk=APG&amp;Ntt=9781682822081&amp;N=197</v>
      </c>
      <c r="S183" s="192" t="s">
        <v>223</v>
      </c>
      <c r="W183" s="181"/>
      <c r="Y183" s="179"/>
    </row>
    <row r="184" spans="1:25" s="140" customFormat="1" x14ac:dyDescent="0.3">
      <c r="A184" s="183"/>
      <c r="B184" s="184" t="str">
        <f t="shared" si="18"/>
        <v>Growing Up Around the World: Growing Up in China</v>
      </c>
      <c r="C184" s="193">
        <v>9781682822104</v>
      </c>
      <c r="D184" s="194" t="s">
        <v>88</v>
      </c>
      <c r="E184" s="194" t="s">
        <v>189</v>
      </c>
      <c r="F184" s="195" t="s">
        <v>8</v>
      </c>
      <c r="G184" s="196">
        <v>1</v>
      </c>
      <c r="H184" s="197">
        <v>42957</v>
      </c>
      <c r="I184" s="196">
        <v>2018</v>
      </c>
      <c r="J184" s="195" t="s">
        <v>8</v>
      </c>
      <c r="K184" s="198">
        <v>43.95</v>
      </c>
      <c r="L184" s="195" t="s">
        <v>115</v>
      </c>
      <c r="M184" s="195" t="s">
        <v>10</v>
      </c>
      <c r="N184" s="190" t="str">
        <f t="shared" si="13"/>
        <v/>
      </c>
      <c r="P184" s="180" t="str">
        <f t="shared" si="14"/>
        <v/>
      </c>
      <c r="Q184" s="180" t="str">
        <f t="shared" si="15"/>
        <v/>
      </c>
      <c r="R184" s="191" t="str">
        <f t="shared" si="16"/>
        <v>http://www.cengage.com/search/showresults.do?Ntk=APG&amp;Ntt=9781682822104&amp;N=197</v>
      </c>
      <c r="S184" s="192" t="s">
        <v>224</v>
      </c>
      <c r="W184" s="181"/>
      <c r="Y184" s="179"/>
    </row>
    <row r="185" spans="1:25" s="140" customFormat="1" x14ac:dyDescent="0.3">
      <c r="A185" s="183"/>
      <c r="B185" s="184" t="str">
        <f t="shared" si="18"/>
        <v>Growing Up Around the World: Growing Up in France</v>
      </c>
      <c r="C185" s="193">
        <v>9781682823224</v>
      </c>
      <c r="D185" s="194" t="s">
        <v>88</v>
      </c>
      <c r="E185" s="194" t="s">
        <v>189</v>
      </c>
      <c r="F185" s="195" t="s">
        <v>8</v>
      </c>
      <c r="G185" s="196">
        <v>1</v>
      </c>
      <c r="H185" s="197">
        <v>43083</v>
      </c>
      <c r="I185" s="196">
        <v>2018</v>
      </c>
      <c r="J185" s="195" t="s">
        <v>8</v>
      </c>
      <c r="K185" s="198">
        <v>43.92</v>
      </c>
      <c r="L185" s="195" t="s">
        <v>115</v>
      </c>
      <c r="M185" s="195" t="s">
        <v>10</v>
      </c>
      <c r="N185" s="190" t="str">
        <f t="shared" si="13"/>
        <v/>
      </c>
      <c r="P185" s="180" t="str">
        <f t="shared" si="14"/>
        <v/>
      </c>
      <c r="Q185" s="180" t="str">
        <f t="shared" si="15"/>
        <v/>
      </c>
      <c r="R185" s="191" t="str">
        <f t="shared" si="16"/>
        <v>http://www.cengage.com/search/showresults.do?Ntk=APG&amp;Ntt=9781682823224&amp;N=197</v>
      </c>
      <c r="S185" s="192" t="s">
        <v>195</v>
      </c>
      <c r="W185" s="181"/>
      <c r="Y185" s="179"/>
    </row>
    <row r="186" spans="1:25" s="140" customFormat="1" x14ac:dyDescent="0.3">
      <c r="A186" s="183"/>
      <c r="B186" s="184" t="str">
        <f t="shared" ref="B186:B204" si="19">HYPERLINK(R186,S186)</f>
        <v>Growing Up Around the World: Growing Up in Germany</v>
      </c>
      <c r="C186" s="193">
        <v>9781682822128</v>
      </c>
      <c r="D186" s="194" t="s">
        <v>88</v>
      </c>
      <c r="E186" s="194" t="s">
        <v>189</v>
      </c>
      <c r="F186" s="195" t="s">
        <v>8</v>
      </c>
      <c r="G186" s="196">
        <v>1</v>
      </c>
      <c r="H186" s="197">
        <v>42957</v>
      </c>
      <c r="I186" s="196">
        <v>2018</v>
      </c>
      <c r="J186" s="195" t="s">
        <v>8</v>
      </c>
      <c r="K186" s="198">
        <v>43.95</v>
      </c>
      <c r="L186" s="195" t="s">
        <v>115</v>
      </c>
      <c r="M186" s="195" t="s">
        <v>10</v>
      </c>
      <c r="N186" s="190" t="str">
        <f t="shared" si="13"/>
        <v/>
      </c>
      <c r="P186" s="180" t="str">
        <f t="shared" si="14"/>
        <v/>
      </c>
      <c r="Q186" s="180" t="str">
        <f t="shared" si="15"/>
        <v/>
      </c>
      <c r="R186" s="191" t="str">
        <f t="shared" si="16"/>
        <v>http://www.cengage.com/search/showresults.do?Ntk=APG&amp;Ntt=9781682822128&amp;N=197</v>
      </c>
      <c r="S186" s="192" t="s">
        <v>225</v>
      </c>
      <c r="W186" s="181"/>
      <c r="Y186" s="179"/>
    </row>
    <row r="187" spans="1:25" s="140" customFormat="1" x14ac:dyDescent="0.3">
      <c r="A187" s="183"/>
      <c r="B187" s="184" t="str">
        <f t="shared" si="19"/>
        <v>Growing Up Around the World: Growing Up in India</v>
      </c>
      <c r="C187" s="193">
        <v>9781682822142</v>
      </c>
      <c r="D187" s="194" t="s">
        <v>88</v>
      </c>
      <c r="E187" s="194" t="s">
        <v>189</v>
      </c>
      <c r="F187" s="195" t="s">
        <v>8</v>
      </c>
      <c r="G187" s="196">
        <v>1</v>
      </c>
      <c r="H187" s="197">
        <v>42957</v>
      </c>
      <c r="I187" s="196">
        <v>2018</v>
      </c>
      <c r="J187" s="195" t="s">
        <v>8</v>
      </c>
      <c r="K187" s="198">
        <v>43.95</v>
      </c>
      <c r="L187" s="195" t="s">
        <v>115</v>
      </c>
      <c r="M187" s="195" t="s">
        <v>10</v>
      </c>
      <c r="N187" s="190" t="str">
        <f t="shared" si="13"/>
        <v/>
      </c>
      <c r="P187" s="180" t="str">
        <f t="shared" si="14"/>
        <v/>
      </c>
      <c r="Q187" s="180" t="str">
        <f t="shared" si="15"/>
        <v/>
      </c>
      <c r="R187" s="191" t="str">
        <f t="shared" si="16"/>
        <v>http://www.cengage.com/search/showresults.do?Ntk=APG&amp;Ntt=9781682822142&amp;N=197</v>
      </c>
      <c r="S187" s="192" t="s">
        <v>226</v>
      </c>
      <c r="W187" s="181"/>
      <c r="Y187" s="179"/>
    </row>
    <row r="188" spans="1:25" s="140" customFormat="1" x14ac:dyDescent="0.3">
      <c r="A188" s="183"/>
      <c r="B188" s="184" t="str">
        <f t="shared" si="19"/>
        <v>Growing Up Around the World: Growing Up in Iran</v>
      </c>
      <c r="C188" s="193">
        <v>9781682822166</v>
      </c>
      <c r="D188" s="194" t="s">
        <v>88</v>
      </c>
      <c r="E188" s="194" t="s">
        <v>189</v>
      </c>
      <c r="F188" s="195" t="s">
        <v>8</v>
      </c>
      <c r="G188" s="196">
        <v>1</v>
      </c>
      <c r="H188" s="197">
        <v>42942</v>
      </c>
      <c r="I188" s="196">
        <v>2018</v>
      </c>
      <c r="J188" s="195" t="s">
        <v>8</v>
      </c>
      <c r="K188" s="198">
        <v>43.95</v>
      </c>
      <c r="L188" s="195" t="s">
        <v>115</v>
      </c>
      <c r="M188" s="195" t="s">
        <v>10</v>
      </c>
      <c r="N188" s="190" t="str">
        <f t="shared" si="13"/>
        <v/>
      </c>
      <c r="P188" s="180" t="str">
        <f t="shared" si="14"/>
        <v/>
      </c>
      <c r="Q188" s="180" t="str">
        <f t="shared" si="15"/>
        <v/>
      </c>
      <c r="R188" s="191" t="str">
        <f t="shared" si="16"/>
        <v>http://www.cengage.com/search/showresults.do?Ntk=APG&amp;Ntt=9781682822166&amp;N=197</v>
      </c>
      <c r="S188" s="192" t="s">
        <v>277</v>
      </c>
      <c r="W188" s="181"/>
      <c r="Y188" s="179"/>
    </row>
    <row r="189" spans="1:25" s="140" customFormat="1" x14ac:dyDescent="0.3">
      <c r="A189" s="183"/>
      <c r="B189" s="184" t="str">
        <f t="shared" si="19"/>
        <v>Growing Up Around the World: Growing Up in Italy</v>
      </c>
      <c r="C189" s="193">
        <v>9781682822180</v>
      </c>
      <c r="D189" s="194" t="s">
        <v>88</v>
      </c>
      <c r="E189" s="194" t="s">
        <v>189</v>
      </c>
      <c r="F189" s="195" t="s">
        <v>8</v>
      </c>
      <c r="G189" s="196">
        <v>1</v>
      </c>
      <c r="H189" s="197">
        <v>42942</v>
      </c>
      <c r="I189" s="196">
        <v>2018</v>
      </c>
      <c r="J189" s="195" t="s">
        <v>8</v>
      </c>
      <c r="K189" s="198">
        <v>43.95</v>
      </c>
      <c r="L189" s="195" t="s">
        <v>115</v>
      </c>
      <c r="M189" s="195" t="s">
        <v>10</v>
      </c>
      <c r="N189" s="190" t="str">
        <f t="shared" si="13"/>
        <v/>
      </c>
      <c r="P189" s="180" t="str">
        <f t="shared" si="14"/>
        <v/>
      </c>
      <c r="Q189" s="180" t="str">
        <f t="shared" si="15"/>
        <v/>
      </c>
      <c r="R189" s="191" t="str">
        <f t="shared" si="16"/>
        <v>http://www.cengage.com/search/showresults.do?Ntk=APG&amp;Ntt=9781682822180&amp;N=197</v>
      </c>
      <c r="S189" s="192" t="s">
        <v>269</v>
      </c>
      <c r="W189" s="181"/>
      <c r="Y189" s="179"/>
    </row>
    <row r="190" spans="1:25" s="140" customFormat="1" x14ac:dyDescent="0.3">
      <c r="A190" s="183"/>
      <c r="B190" s="184" t="str">
        <f t="shared" si="19"/>
        <v>Growing Up Around the World: Growing Up in Japan</v>
      </c>
      <c r="C190" s="193">
        <v>9781682822203</v>
      </c>
      <c r="D190" s="194" t="s">
        <v>88</v>
      </c>
      <c r="E190" s="194" t="s">
        <v>189</v>
      </c>
      <c r="F190" s="195" t="s">
        <v>8</v>
      </c>
      <c r="G190" s="196">
        <v>1</v>
      </c>
      <c r="H190" s="197">
        <v>42942</v>
      </c>
      <c r="I190" s="196">
        <v>2018</v>
      </c>
      <c r="J190" s="195" t="s">
        <v>8</v>
      </c>
      <c r="K190" s="198">
        <v>43.95</v>
      </c>
      <c r="L190" s="195" t="s">
        <v>115</v>
      </c>
      <c r="M190" s="195" t="s">
        <v>10</v>
      </c>
      <c r="N190" s="190" t="str">
        <f t="shared" si="13"/>
        <v/>
      </c>
      <c r="P190" s="180" t="str">
        <f t="shared" si="14"/>
        <v/>
      </c>
      <c r="Q190" s="180" t="str">
        <f t="shared" si="15"/>
        <v/>
      </c>
      <c r="R190" s="191" t="str">
        <f t="shared" si="16"/>
        <v>http://www.cengage.com/search/showresults.do?Ntk=APG&amp;Ntt=9781682822203&amp;N=197</v>
      </c>
      <c r="S190" s="192" t="s">
        <v>275</v>
      </c>
      <c r="W190" s="181"/>
      <c r="Y190" s="179"/>
    </row>
    <row r="191" spans="1:25" s="140" customFormat="1" x14ac:dyDescent="0.3">
      <c r="A191" s="183"/>
      <c r="B191" s="184" t="str">
        <f t="shared" si="19"/>
        <v>Growing Up Around the World: Growing Up in Mexico</v>
      </c>
      <c r="C191" s="193">
        <v>9781682822227</v>
      </c>
      <c r="D191" s="194" t="s">
        <v>88</v>
      </c>
      <c r="E191" s="194" t="s">
        <v>189</v>
      </c>
      <c r="F191" s="195" t="s">
        <v>8</v>
      </c>
      <c r="G191" s="196">
        <v>1</v>
      </c>
      <c r="H191" s="197">
        <v>42943</v>
      </c>
      <c r="I191" s="196">
        <v>2018</v>
      </c>
      <c r="J191" s="195" t="s">
        <v>8</v>
      </c>
      <c r="K191" s="189">
        <v>43.95</v>
      </c>
      <c r="L191" s="187" t="s">
        <v>115</v>
      </c>
      <c r="M191" s="187" t="s">
        <v>10</v>
      </c>
      <c r="N191" s="190" t="str">
        <f t="shared" si="13"/>
        <v/>
      </c>
      <c r="P191" s="180" t="str">
        <f t="shared" si="14"/>
        <v/>
      </c>
      <c r="Q191" s="180" t="str">
        <f t="shared" si="15"/>
        <v/>
      </c>
      <c r="R191" s="191" t="str">
        <f t="shared" si="16"/>
        <v>http://www.cengage.com/search/showresults.do?Ntk=APG&amp;Ntt=9781682822227&amp;N=197</v>
      </c>
      <c r="S191" s="192" t="s">
        <v>267</v>
      </c>
      <c r="W191" s="181"/>
      <c r="Y191" s="179"/>
    </row>
    <row r="192" spans="1:25" s="140" customFormat="1" x14ac:dyDescent="0.3">
      <c r="A192" s="183"/>
      <c r="B192" s="184" t="str">
        <f t="shared" si="19"/>
        <v>Growing Up Around the World: Growing Up in Russia</v>
      </c>
      <c r="C192" s="193">
        <v>9781682822241</v>
      </c>
      <c r="D192" s="194" t="s">
        <v>88</v>
      </c>
      <c r="E192" s="194" t="s">
        <v>189</v>
      </c>
      <c r="F192" s="195" t="s">
        <v>8</v>
      </c>
      <c r="G192" s="196">
        <v>1</v>
      </c>
      <c r="H192" s="197">
        <v>42957</v>
      </c>
      <c r="I192" s="196">
        <v>2018</v>
      </c>
      <c r="J192" s="195" t="s">
        <v>8</v>
      </c>
      <c r="K192" s="189">
        <v>43.95</v>
      </c>
      <c r="L192" s="187" t="s">
        <v>115</v>
      </c>
      <c r="M192" s="187" t="s">
        <v>10</v>
      </c>
      <c r="N192" s="190" t="str">
        <f t="shared" si="13"/>
        <v/>
      </c>
      <c r="P192" s="180" t="str">
        <f t="shared" si="14"/>
        <v/>
      </c>
      <c r="Q192" s="180" t="str">
        <f t="shared" si="15"/>
        <v/>
      </c>
      <c r="R192" s="191" t="str">
        <f t="shared" si="16"/>
        <v>http://www.cengage.com/search/showresults.do?Ntk=APG&amp;Ntt=9781682822241&amp;N=197</v>
      </c>
      <c r="S192" s="192" t="s">
        <v>227</v>
      </c>
      <c r="W192" s="181"/>
      <c r="Y192" s="179"/>
    </row>
    <row r="193" spans="1:25" s="140" customFormat="1" x14ac:dyDescent="0.3">
      <c r="A193" s="183"/>
      <c r="B193" s="184" t="str">
        <f t="shared" si="19"/>
        <v>Growing Up Around the World: Growing Up in Saudi Arabia</v>
      </c>
      <c r="C193" s="193">
        <v>9781682823248</v>
      </c>
      <c r="D193" s="194" t="s">
        <v>88</v>
      </c>
      <c r="E193" s="194" t="s">
        <v>189</v>
      </c>
      <c r="F193" s="195" t="s">
        <v>8</v>
      </c>
      <c r="G193" s="196">
        <v>1</v>
      </c>
      <c r="H193" s="197">
        <v>43083</v>
      </c>
      <c r="I193" s="196">
        <v>2018</v>
      </c>
      <c r="J193" s="195" t="s">
        <v>8</v>
      </c>
      <c r="K193" s="198">
        <v>43.92</v>
      </c>
      <c r="L193" s="195" t="s">
        <v>115</v>
      </c>
      <c r="M193" s="195" t="s">
        <v>10</v>
      </c>
      <c r="N193" s="190" t="str">
        <f t="shared" si="13"/>
        <v/>
      </c>
      <c r="P193" s="180" t="str">
        <f t="shared" si="14"/>
        <v/>
      </c>
      <c r="Q193" s="180" t="str">
        <f t="shared" si="15"/>
        <v/>
      </c>
      <c r="R193" s="191" t="str">
        <f t="shared" si="16"/>
        <v>http://www.cengage.com/search/showresults.do?Ntk=APG&amp;Ntt=9781682823248&amp;N=197</v>
      </c>
      <c r="S193" s="192" t="s">
        <v>188</v>
      </c>
      <c r="W193" s="181"/>
      <c r="Y193" s="179"/>
    </row>
    <row r="194" spans="1:25" s="140" customFormat="1" x14ac:dyDescent="0.3">
      <c r="A194" s="183"/>
      <c r="B194" s="184" t="str">
        <f t="shared" si="19"/>
        <v>How Everyday Products are Made</v>
      </c>
      <c r="C194" s="185">
        <v>9781414409863</v>
      </c>
      <c r="D194" s="186" t="s">
        <v>352</v>
      </c>
      <c r="E194" s="186" t="s">
        <v>33</v>
      </c>
      <c r="F194" s="187" t="s">
        <v>8</v>
      </c>
      <c r="G194" s="187">
        <v>1</v>
      </c>
      <c r="H194" s="188">
        <v>42423</v>
      </c>
      <c r="I194" s="187">
        <v>2016</v>
      </c>
      <c r="J194" s="187" t="s">
        <v>8</v>
      </c>
      <c r="K194" s="198">
        <v>244.2</v>
      </c>
      <c r="L194" s="195" t="s">
        <v>26</v>
      </c>
      <c r="M194" s="195" t="s">
        <v>21</v>
      </c>
      <c r="N194" s="190" t="str">
        <f t="shared" si="13"/>
        <v/>
      </c>
      <c r="P194" s="180" t="str">
        <f t="shared" si="14"/>
        <v/>
      </c>
      <c r="Q194" s="180" t="str">
        <f t="shared" si="15"/>
        <v/>
      </c>
      <c r="R194" s="191" t="str">
        <f t="shared" si="16"/>
        <v>http://www.cengage.com/search/showresults.do?Ntk=APG&amp;Ntt=9781414409863&amp;N=197</v>
      </c>
      <c r="S194" s="192" t="s">
        <v>351</v>
      </c>
      <c r="W194" s="181"/>
      <c r="Y194" s="179"/>
    </row>
    <row r="195" spans="1:25" s="140" customFormat="1" x14ac:dyDescent="0.3">
      <c r="A195" s="183"/>
      <c r="B195" s="184" t="str">
        <f t="shared" si="19"/>
        <v xml:space="preserve">Human Diseases And Conditions </v>
      </c>
      <c r="C195" s="185">
        <v>9780684325194</v>
      </c>
      <c r="D195" s="186" t="s">
        <v>306</v>
      </c>
      <c r="E195" s="186" t="s">
        <v>326</v>
      </c>
      <c r="F195" s="187" t="s">
        <v>8</v>
      </c>
      <c r="G195" s="187">
        <v>3</v>
      </c>
      <c r="H195" s="188">
        <v>42670</v>
      </c>
      <c r="I195" s="187">
        <v>2017</v>
      </c>
      <c r="J195" s="187">
        <v>4</v>
      </c>
      <c r="K195" s="198">
        <v>718.3</v>
      </c>
      <c r="L195" s="195" t="s">
        <v>9</v>
      </c>
      <c r="M195" s="195" t="s">
        <v>84</v>
      </c>
      <c r="N195" s="190" t="str">
        <f t="shared" si="13"/>
        <v/>
      </c>
      <c r="P195" s="180" t="str">
        <f t="shared" si="14"/>
        <v/>
      </c>
      <c r="Q195" s="180" t="str">
        <f t="shared" si="15"/>
        <v/>
      </c>
      <c r="R195" s="191" t="str">
        <f t="shared" si="16"/>
        <v>http://www.cengage.com/search/showresults.do?Ntk=APG&amp;Ntt=9780684325194&amp;N=197</v>
      </c>
      <c r="S195" s="192" t="s">
        <v>353</v>
      </c>
      <c r="W195" s="181"/>
      <c r="Y195" s="179"/>
    </row>
    <row r="196" spans="1:25" s="140" customFormat="1" ht="28.8" x14ac:dyDescent="0.3">
      <c r="A196" s="183"/>
      <c r="B196" s="184" t="str">
        <f t="shared" si="19"/>
        <v>Human Rights in Focus: Genocide</v>
      </c>
      <c r="C196" s="193">
        <v>9781682822265</v>
      </c>
      <c r="D196" s="194" t="s">
        <v>88</v>
      </c>
      <c r="E196" s="194" t="s">
        <v>81</v>
      </c>
      <c r="F196" s="195" t="s">
        <v>8</v>
      </c>
      <c r="G196" s="196">
        <v>1</v>
      </c>
      <c r="H196" s="197">
        <v>42957</v>
      </c>
      <c r="I196" s="196">
        <v>2018</v>
      </c>
      <c r="J196" s="195" t="s">
        <v>8</v>
      </c>
      <c r="K196" s="198">
        <v>43.95</v>
      </c>
      <c r="L196" s="195" t="s">
        <v>115</v>
      </c>
      <c r="M196" s="195" t="s">
        <v>10</v>
      </c>
      <c r="N196" s="190" t="str">
        <f t="shared" si="13"/>
        <v/>
      </c>
      <c r="P196" s="180" t="str">
        <f t="shared" si="14"/>
        <v/>
      </c>
      <c r="Q196" s="180" t="str">
        <f t="shared" si="15"/>
        <v/>
      </c>
      <c r="R196" s="191" t="str">
        <f t="shared" si="16"/>
        <v>http://www.cengage.com/search/showresults.do?Ntk=APG&amp;Ntt=9781682822265&amp;N=197</v>
      </c>
      <c r="S196" s="192" t="s">
        <v>228</v>
      </c>
      <c r="W196" s="181"/>
      <c r="Y196" s="179"/>
    </row>
    <row r="197" spans="1:25" s="140" customFormat="1" ht="28.8" x14ac:dyDescent="0.3">
      <c r="A197" s="183"/>
      <c r="B197" s="184" t="str">
        <f t="shared" si="19"/>
        <v>Human Rights in Focus: Human Trafficking</v>
      </c>
      <c r="C197" s="193">
        <v>9781682822289</v>
      </c>
      <c r="D197" s="194" t="s">
        <v>88</v>
      </c>
      <c r="E197" s="194" t="s">
        <v>81</v>
      </c>
      <c r="F197" s="195" t="s">
        <v>8</v>
      </c>
      <c r="G197" s="196">
        <v>1</v>
      </c>
      <c r="H197" s="197">
        <v>42957</v>
      </c>
      <c r="I197" s="196">
        <v>2018</v>
      </c>
      <c r="J197" s="195" t="s">
        <v>8</v>
      </c>
      <c r="K197" s="198">
        <v>43.95</v>
      </c>
      <c r="L197" s="195" t="s">
        <v>115</v>
      </c>
      <c r="M197" s="195" t="s">
        <v>10</v>
      </c>
      <c r="N197" s="190" t="str">
        <f t="shared" si="13"/>
        <v/>
      </c>
      <c r="P197" s="180" t="str">
        <f t="shared" si="14"/>
        <v/>
      </c>
      <c r="Q197" s="180" t="str">
        <f t="shared" si="15"/>
        <v/>
      </c>
      <c r="R197" s="191" t="str">
        <f t="shared" si="16"/>
        <v>http://www.cengage.com/search/showresults.do?Ntk=APG&amp;Ntt=9781682822289&amp;N=197</v>
      </c>
      <c r="S197" s="192" t="s">
        <v>229</v>
      </c>
      <c r="W197" s="181"/>
      <c r="Y197" s="179"/>
    </row>
    <row r="198" spans="1:25" s="140" customFormat="1" ht="28.8" x14ac:dyDescent="0.3">
      <c r="A198" s="183"/>
      <c r="B198" s="184" t="str">
        <f t="shared" si="19"/>
        <v>Human Rights in Focus: Illegal Immigrants</v>
      </c>
      <c r="C198" s="193">
        <v>9781682822302</v>
      </c>
      <c r="D198" s="194" t="s">
        <v>88</v>
      </c>
      <c r="E198" s="194" t="s">
        <v>81</v>
      </c>
      <c r="F198" s="195" t="s">
        <v>8</v>
      </c>
      <c r="G198" s="196">
        <v>1</v>
      </c>
      <c r="H198" s="197">
        <v>42943</v>
      </c>
      <c r="I198" s="196">
        <v>2018</v>
      </c>
      <c r="J198" s="195" t="s">
        <v>8</v>
      </c>
      <c r="K198" s="198">
        <v>43.95</v>
      </c>
      <c r="L198" s="195" t="s">
        <v>115</v>
      </c>
      <c r="M198" s="195" t="s">
        <v>10</v>
      </c>
      <c r="N198" s="190" t="str">
        <f t="shared" si="13"/>
        <v/>
      </c>
      <c r="P198" s="180" t="str">
        <f t="shared" si="14"/>
        <v/>
      </c>
      <c r="Q198" s="180" t="str">
        <f t="shared" si="15"/>
        <v/>
      </c>
      <c r="R198" s="191" t="str">
        <f t="shared" si="16"/>
        <v>http://www.cengage.com/search/showresults.do?Ntk=APG&amp;Ntt=9781682822302&amp;N=197</v>
      </c>
      <c r="S198" s="192" t="s">
        <v>266</v>
      </c>
      <c r="W198" s="181"/>
      <c r="Y198" s="179"/>
    </row>
    <row r="199" spans="1:25" s="140" customFormat="1" ht="28.8" x14ac:dyDescent="0.3">
      <c r="A199" s="183"/>
      <c r="B199" s="184" t="str">
        <f t="shared" si="19"/>
        <v>Human Rights in Focus: Refugees</v>
      </c>
      <c r="C199" s="193">
        <v>9781682822340</v>
      </c>
      <c r="D199" s="194" t="s">
        <v>88</v>
      </c>
      <c r="E199" s="194" t="s">
        <v>81</v>
      </c>
      <c r="F199" s="195" t="s">
        <v>8</v>
      </c>
      <c r="G199" s="196">
        <v>1</v>
      </c>
      <c r="H199" s="197">
        <v>42941</v>
      </c>
      <c r="I199" s="196">
        <v>2018</v>
      </c>
      <c r="J199" s="195" t="s">
        <v>8</v>
      </c>
      <c r="K199" s="189">
        <v>43.95</v>
      </c>
      <c r="L199" s="187" t="s">
        <v>115</v>
      </c>
      <c r="M199" s="187" t="s">
        <v>10</v>
      </c>
      <c r="N199" s="190" t="str">
        <f t="shared" si="13"/>
        <v/>
      </c>
      <c r="P199" s="180" t="str">
        <f t="shared" si="14"/>
        <v/>
      </c>
      <c r="Q199" s="180" t="str">
        <f t="shared" si="15"/>
        <v/>
      </c>
      <c r="R199" s="191" t="str">
        <f t="shared" si="16"/>
        <v>http://www.cengage.com/search/showresults.do?Ntk=APG&amp;Ntt=9781682822340&amp;N=197</v>
      </c>
      <c r="S199" s="192" t="s">
        <v>278</v>
      </c>
      <c r="W199" s="181"/>
      <c r="Y199" s="179"/>
    </row>
    <row r="200" spans="1:25" s="140" customFormat="1" ht="28.8" x14ac:dyDescent="0.3">
      <c r="A200" s="183"/>
      <c r="B200" s="184" t="str">
        <f t="shared" si="19"/>
        <v>Human Rights in Focus: The LGBT Community</v>
      </c>
      <c r="C200" s="193">
        <v>9781682822326</v>
      </c>
      <c r="D200" s="194" t="s">
        <v>88</v>
      </c>
      <c r="E200" s="194" t="s">
        <v>81</v>
      </c>
      <c r="F200" s="195" t="s">
        <v>8</v>
      </c>
      <c r="G200" s="196">
        <v>1</v>
      </c>
      <c r="H200" s="197">
        <v>42957</v>
      </c>
      <c r="I200" s="196">
        <v>2018</v>
      </c>
      <c r="J200" s="195" t="s">
        <v>8</v>
      </c>
      <c r="K200" s="189">
        <v>43.95</v>
      </c>
      <c r="L200" s="187" t="s">
        <v>115</v>
      </c>
      <c r="M200" s="187" t="s">
        <v>10</v>
      </c>
      <c r="N200" s="190" t="str">
        <f t="shared" si="13"/>
        <v/>
      </c>
      <c r="P200" s="180" t="str">
        <f t="shared" si="14"/>
        <v/>
      </c>
      <c r="Q200" s="180" t="str">
        <f t="shared" si="15"/>
        <v/>
      </c>
      <c r="R200" s="191" t="str">
        <f t="shared" si="16"/>
        <v>http://www.cengage.com/search/showresults.do?Ntk=APG&amp;Ntt=9781682822326&amp;N=197</v>
      </c>
      <c r="S200" s="192" t="s">
        <v>230</v>
      </c>
      <c r="W200" s="181"/>
      <c r="Y200" s="179"/>
    </row>
    <row r="201" spans="1:25" s="140" customFormat="1" ht="28.8" x14ac:dyDescent="0.3">
      <c r="A201" s="183"/>
      <c r="B201" s="184" t="str">
        <f t="shared" si="19"/>
        <v>Human Rights in Focus: Torture</v>
      </c>
      <c r="C201" s="193">
        <v>9781682822364</v>
      </c>
      <c r="D201" s="194" t="s">
        <v>88</v>
      </c>
      <c r="E201" s="194" t="s">
        <v>81</v>
      </c>
      <c r="F201" s="195" t="s">
        <v>8</v>
      </c>
      <c r="G201" s="196">
        <v>1</v>
      </c>
      <c r="H201" s="197">
        <v>42957</v>
      </c>
      <c r="I201" s="196">
        <v>2018</v>
      </c>
      <c r="J201" s="195" t="s">
        <v>8</v>
      </c>
      <c r="K201" s="189">
        <v>43.95</v>
      </c>
      <c r="L201" s="187" t="s">
        <v>115</v>
      </c>
      <c r="M201" s="187" t="s">
        <v>10</v>
      </c>
      <c r="N201" s="190" t="str">
        <f t="shared" si="13"/>
        <v/>
      </c>
      <c r="P201" s="180" t="str">
        <f t="shared" si="14"/>
        <v/>
      </c>
      <c r="Q201" s="180" t="str">
        <f t="shared" si="15"/>
        <v/>
      </c>
      <c r="R201" s="191" t="str">
        <f t="shared" si="16"/>
        <v>http://www.cengage.com/search/showresults.do?Ntk=APG&amp;Ntt=9781682822364&amp;N=197</v>
      </c>
      <c r="S201" s="192" t="s">
        <v>231</v>
      </c>
      <c r="W201" s="181"/>
      <c r="Y201" s="179"/>
    </row>
    <row r="202" spans="1:25" s="140" customFormat="1" x14ac:dyDescent="0.3">
      <c r="A202" s="183"/>
      <c r="B202" s="184" t="str">
        <f t="shared" si="19"/>
        <v>Ignition Science: Collaborative Projects</v>
      </c>
      <c r="C202" s="185">
        <v>9781410380906</v>
      </c>
      <c r="D202" s="186" t="s">
        <v>352</v>
      </c>
      <c r="E202" s="186" t="s">
        <v>33</v>
      </c>
      <c r="F202" s="187" t="s">
        <v>8</v>
      </c>
      <c r="G202" s="187">
        <v>1</v>
      </c>
      <c r="H202" s="188">
        <v>43153</v>
      </c>
      <c r="I202" s="187">
        <v>2018</v>
      </c>
      <c r="J202" s="187">
        <v>2</v>
      </c>
      <c r="K202" s="198">
        <v>303.60000000000002</v>
      </c>
      <c r="L202" s="195" t="s">
        <v>26</v>
      </c>
      <c r="M202" s="195" t="s">
        <v>21</v>
      </c>
      <c r="N202" s="190" t="str">
        <f t="shared" ref="N202:N265" si="20">IF(A202="","",K202)</f>
        <v/>
      </c>
      <c r="P202" s="180" t="str">
        <f t="shared" ref="P202:P265" si="21">IF(N202="","",C202)</f>
        <v/>
      </c>
      <c r="Q202" s="180" t="str">
        <f t="shared" ref="Q202:Q265" si="22">IF(N202="","",N202*(1-$Q$525))</f>
        <v/>
      </c>
      <c r="R202" s="191" t="str">
        <f t="shared" ref="R202:R265" si="23">"http://www.cengage.com/search/showresults.do?Ntk=APG&amp;Ntt=" &amp; C202 &amp; "&amp;N=197"</f>
        <v>http://www.cengage.com/search/showresults.do?Ntk=APG&amp;Ntt=9781410380906&amp;N=197</v>
      </c>
      <c r="S202" s="192" t="s">
        <v>354</v>
      </c>
      <c r="W202" s="181"/>
      <c r="Y202" s="179"/>
    </row>
    <row r="203" spans="1:25" s="140" customFormat="1" x14ac:dyDescent="0.3">
      <c r="A203" s="183"/>
      <c r="B203" s="184" t="str">
        <f t="shared" si="19"/>
        <v xml:space="preserve">Immigration And Migration: In Context </v>
      </c>
      <c r="C203" s="185">
        <v>9781410338952</v>
      </c>
      <c r="D203" s="186" t="s">
        <v>6</v>
      </c>
      <c r="E203" s="186" t="s">
        <v>42</v>
      </c>
      <c r="F203" s="187" t="s">
        <v>8</v>
      </c>
      <c r="G203" s="187">
        <v>1</v>
      </c>
      <c r="H203" s="188">
        <v>43028</v>
      </c>
      <c r="I203" s="187">
        <v>2018</v>
      </c>
      <c r="J203" s="187">
        <v>2</v>
      </c>
      <c r="K203" s="198">
        <v>437.8</v>
      </c>
      <c r="L203" s="195" t="s">
        <v>9</v>
      </c>
      <c r="M203" s="195" t="s">
        <v>10</v>
      </c>
      <c r="N203" s="190" t="str">
        <f t="shared" si="20"/>
        <v/>
      </c>
      <c r="P203" s="180" t="str">
        <f t="shared" si="21"/>
        <v/>
      </c>
      <c r="Q203" s="180" t="str">
        <f t="shared" si="22"/>
        <v/>
      </c>
      <c r="R203" s="191" t="str">
        <f t="shared" si="23"/>
        <v>http://www.cengage.com/search/showresults.do?Ntk=APG&amp;Ntt=9781410338952&amp;N=197</v>
      </c>
      <c r="S203" s="192" t="s">
        <v>355</v>
      </c>
      <c r="W203" s="181"/>
      <c r="Y203" s="179"/>
    </row>
    <row r="204" spans="1:25" s="140" customFormat="1" x14ac:dyDescent="0.3">
      <c r="A204" s="183"/>
      <c r="B204" s="184" t="str">
        <f t="shared" si="19"/>
        <v>Infectious Diseases in Context</v>
      </c>
      <c r="C204" s="185">
        <v>9781410381316</v>
      </c>
      <c r="D204" s="186" t="s">
        <v>6</v>
      </c>
      <c r="E204" s="186" t="s">
        <v>326</v>
      </c>
      <c r="F204" s="187">
        <v>2</v>
      </c>
      <c r="G204" s="187">
        <v>2</v>
      </c>
      <c r="H204" s="188">
        <v>43305</v>
      </c>
      <c r="I204" s="187">
        <v>2018</v>
      </c>
      <c r="J204" s="187">
        <v>2</v>
      </c>
      <c r="K204" s="198">
        <v>437.8</v>
      </c>
      <c r="L204" s="195" t="s">
        <v>316</v>
      </c>
      <c r="M204" s="195" t="s">
        <v>84</v>
      </c>
      <c r="N204" s="190" t="str">
        <f t="shared" si="20"/>
        <v/>
      </c>
      <c r="P204" s="180" t="str">
        <f t="shared" si="21"/>
        <v/>
      </c>
      <c r="Q204" s="180" t="str">
        <f t="shared" si="22"/>
        <v/>
      </c>
      <c r="R204" s="191" t="str">
        <f t="shared" si="23"/>
        <v>http://www.cengage.com/search/showresults.do?Ntk=APG&amp;Ntt=9781410381316&amp;N=197</v>
      </c>
      <c r="S204" s="192" t="s">
        <v>356</v>
      </c>
      <c r="W204" s="181"/>
      <c r="Y204" s="179"/>
    </row>
    <row r="205" spans="1:25" s="140" customFormat="1" ht="28.8" x14ac:dyDescent="0.3">
      <c r="A205" s="183"/>
      <c r="B205" s="184" t="s">
        <v>2380</v>
      </c>
      <c r="C205" s="185">
        <v>9781573026758</v>
      </c>
      <c r="D205" s="186" t="s">
        <v>2381</v>
      </c>
      <c r="E205" s="186" t="s">
        <v>81</v>
      </c>
      <c r="F205" s="187"/>
      <c r="G205" s="187">
        <v>2015</v>
      </c>
      <c r="H205" s="188">
        <v>42293</v>
      </c>
      <c r="I205" s="187">
        <v>2015</v>
      </c>
      <c r="J205" s="187">
        <v>8</v>
      </c>
      <c r="K205" s="189">
        <v>836</v>
      </c>
      <c r="L205" s="187" t="s">
        <v>26</v>
      </c>
      <c r="M205" s="187" t="s">
        <v>83</v>
      </c>
      <c r="N205" s="190" t="str">
        <f t="shared" si="20"/>
        <v/>
      </c>
      <c r="P205" s="180" t="str">
        <f t="shared" si="21"/>
        <v/>
      </c>
      <c r="Q205" s="180" t="str">
        <f t="shared" si="22"/>
        <v/>
      </c>
      <c r="R205" s="191" t="str">
        <f t="shared" si="23"/>
        <v>http://www.cengage.com/search/showresults.do?Ntk=APG&amp;Ntt=9781573026758&amp;N=197</v>
      </c>
      <c r="S205" s="192" t="s">
        <v>2380</v>
      </c>
      <c r="W205" s="181"/>
      <c r="Y205" s="179"/>
    </row>
    <row r="206" spans="1:25" s="140" customFormat="1" ht="28.8" x14ac:dyDescent="0.3">
      <c r="A206" s="183"/>
      <c r="B206" s="184" t="s">
        <v>2382</v>
      </c>
      <c r="C206" s="185">
        <v>9781573027106</v>
      </c>
      <c r="D206" s="186" t="s">
        <v>2381</v>
      </c>
      <c r="E206" s="186" t="s">
        <v>81</v>
      </c>
      <c r="F206" s="187"/>
      <c r="G206" s="187">
        <v>2016</v>
      </c>
      <c r="H206" s="188">
        <v>42642</v>
      </c>
      <c r="I206" s="187">
        <v>2017</v>
      </c>
      <c r="J206" s="187">
        <v>6</v>
      </c>
      <c r="K206" s="189">
        <v>836</v>
      </c>
      <c r="L206" s="187" t="s">
        <v>26</v>
      </c>
      <c r="M206" s="187" t="s">
        <v>83</v>
      </c>
      <c r="N206" s="190" t="str">
        <f t="shared" si="20"/>
        <v/>
      </c>
      <c r="P206" s="180" t="str">
        <f t="shared" si="21"/>
        <v/>
      </c>
      <c r="Q206" s="180" t="str">
        <f t="shared" si="22"/>
        <v/>
      </c>
      <c r="R206" s="191" t="str">
        <f t="shared" si="23"/>
        <v>http://www.cengage.com/search/showresults.do?Ntk=APG&amp;Ntt=9781573027106&amp;N=197</v>
      </c>
      <c r="S206" s="192" t="s">
        <v>2382</v>
      </c>
      <c r="W206" s="181"/>
      <c r="Y206" s="179"/>
    </row>
    <row r="207" spans="1:25" s="140" customFormat="1" ht="28.8" x14ac:dyDescent="0.3">
      <c r="A207" s="183"/>
      <c r="B207" s="184" t="s">
        <v>2383</v>
      </c>
      <c r="C207" s="185">
        <v>9781410332684</v>
      </c>
      <c r="D207" s="186" t="s">
        <v>2381</v>
      </c>
      <c r="E207" s="186" t="s">
        <v>81</v>
      </c>
      <c r="F207" s="187"/>
      <c r="G207" s="187">
        <v>2017</v>
      </c>
      <c r="H207" s="188">
        <v>43006</v>
      </c>
      <c r="I207" s="187">
        <v>2018</v>
      </c>
      <c r="J207" s="187">
        <v>6</v>
      </c>
      <c r="K207" s="189">
        <v>627</v>
      </c>
      <c r="L207" s="187" t="s">
        <v>26</v>
      </c>
      <c r="M207" s="187" t="s">
        <v>83</v>
      </c>
      <c r="N207" s="190" t="str">
        <f t="shared" si="20"/>
        <v/>
      </c>
      <c r="P207" s="180" t="str">
        <f t="shared" si="21"/>
        <v/>
      </c>
      <c r="Q207" s="180" t="str">
        <f t="shared" si="22"/>
        <v/>
      </c>
      <c r="R207" s="191" t="str">
        <f t="shared" si="23"/>
        <v>http://www.cengage.com/search/showresults.do?Ntk=APG&amp;Ntt=9781410332684&amp;N=197</v>
      </c>
      <c r="S207" s="192" t="s">
        <v>2383</v>
      </c>
      <c r="W207" s="181"/>
      <c r="Y207" s="179"/>
    </row>
    <row r="208" spans="1:25" s="140" customFormat="1" ht="28.8" x14ac:dyDescent="0.3">
      <c r="A208" s="183"/>
      <c r="B208" s="184" t="s">
        <v>2384</v>
      </c>
      <c r="C208" s="185">
        <v>9781410332691</v>
      </c>
      <c r="D208" s="186" t="s">
        <v>2381</v>
      </c>
      <c r="E208" s="186" t="s">
        <v>81</v>
      </c>
      <c r="F208" s="187"/>
      <c r="G208" s="187">
        <v>2018</v>
      </c>
      <c r="H208" s="188">
        <v>43385</v>
      </c>
      <c r="I208" s="187">
        <v>2019</v>
      </c>
      <c r="J208" s="187">
        <v>7</v>
      </c>
      <c r="K208" s="189">
        <v>731.5</v>
      </c>
      <c r="L208" s="187" t="s">
        <v>26</v>
      </c>
      <c r="M208" s="187" t="s">
        <v>83</v>
      </c>
      <c r="N208" s="190" t="str">
        <f t="shared" si="20"/>
        <v/>
      </c>
      <c r="P208" s="180" t="str">
        <f t="shared" si="21"/>
        <v/>
      </c>
      <c r="Q208" s="180" t="str">
        <f t="shared" si="22"/>
        <v/>
      </c>
      <c r="R208" s="191" t="str">
        <f t="shared" si="23"/>
        <v>http://www.cengage.com/search/showresults.do?Ntk=APG&amp;Ntt=9781410332691&amp;N=197</v>
      </c>
      <c r="S208" s="192" t="s">
        <v>2384</v>
      </c>
      <c r="W208" s="181"/>
      <c r="Y208" s="179"/>
    </row>
    <row r="209" spans="1:25" s="140" customFormat="1" ht="28.8" x14ac:dyDescent="0.3">
      <c r="A209" s="183"/>
      <c r="B209" s="184" t="s">
        <v>2385</v>
      </c>
      <c r="C209" s="185">
        <v>9781573026765</v>
      </c>
      <c r="D209" s="186" t="s">
        <v>2381</v>
      </c>
      <c r="E209" s="186" t="s">
        <v>81</v>
      </c>
      <c r="F209" s="187"/>
      <c r="G209" s="187">
        <v>2015</v>
      </c>
      <c r="H209" s="188">
        <v>42167</v>
      </c>
      <c r="I209" s="187">
        <v>2015</v>
      </c>
      <c r="J209" s="187">
        <v>8</v>
      </c>
      <c r="K209" s="189">
        <v>836</v>
      </c>
      <c r="L209" s="187" t="s">
        <v>26</v>
      </c>
      <c r="M209" s="187" t="s">
        <v>83</v>
      </c>
      <c r="N209" s="190" t="str">
        <f t="shared" si="20"/>
        <v/>
      </c>
      <c r="P209" s="180" t="str">
        <f t="shared" si="21"/>
        <v/>
      </c>
      <c r="Q209" s="180" t="str">
        <f t="shared" si="22"/>
        <v/>
      </c>
      <c r="R209" s="191" t="str">
        <f t="shared" si="23"/>
        <v>http://www.cengage.com/search/showresults.do?Ntk=APG&amp;Ntt=9781573026765&amp;N=197</v>
      </c>
      <c r="S209" s="192" t="s">
        <v>2385</v>
      </c>
      <c r="W209" s="181"/>
      <c r="Y209" s="179"/>
    </row>
    <row r="210" spans="1:25" s="140" customFormat="1" ht="28.8" x14ac:dyDescent="0.3">
      <c r="A210" s="183"/>
      <c r="B210" s="184" t="s">
        <v>2386</v>
      </c>
      <c r="C210" s="185">
        <v>9781573027090</v>
      </c>
      <c r="D210" s="186" t="s">
        <v>2381</v>
      </c>
      <c r="E210" s="186" t="s">
        <v>81</v>
      </c>
      <c r="F210" s="187"/>
      <c r="G210" s="187">
        <v>2016</v>
      </c>
      <c r="H210" s="188">
        <v>42503</v>
      </c>
      <c r="I210" s="187">
        <v>2016</v>
      </c>
      <c r="J210" s="187">
        <v>8</v>
      </c>
      <c r="K210" s="189">
        <v>836</v>
      </c>
      <c r="L210" s="187" t="s">
        <v>26</v>
      </c>
      <c r="M210" s="187" t="s">
        <v>83</v>
      </c>
      <c r="N210" s="190" t="str">
        <f t="shared" si="20"/>
        <v/>
      </c>
      <c r="P210" s="180" t="str">
        <f t="shared" si="21"/>
        <v/>
      </c>
      <c r="Q210" s="180" t="str">
        <f t="shared" si="22"/>
        <v/>
      </c>
      <c r="R210" s="191" t="str">
        <f t="shared" si="23"/>
        <v>http://www.cengage.com/search/showresults.do?Ntk=APG&amp;Ntt=9781573027090&amp;N=197</v>
      </c>
      <c r="S210" s="192" t="s">
        <v>2386</v>
      </c>
      <c r="W210" s="181"/>
      <c r="Y210" s="179"/>
    </row>
    <row r="211" spans="1:25" s="140" customFormat="1" ht="28.8" x14ac:dyDescent="0.3">
      <c r="A211" s="183"/>
      <c r="B211" s="184" t="s">
        <v>2387</v>
      </c>
      <c r="C211" s="185">
        <v>9781410332707</v>
      </c>
      <c r="D211" s="186" t="s">
        <v>2381</v>
      </c>
      <c r="E211" s="186" t="s">
        <v>81</v>
      </c>
      <c r="F211" s="187"/>
      <c r="G211" s="187">
        <v>2017</v>
      </c>
      <c r="H211" s="188">
        <v>42908</v>
      </c>
      <c r="I211" s="187">
        <v>2017</v>
      </c>
      <c r="J211" s="187">
        <v>6</v>
      </c>
      <c r="K211" s="189">
        <v>627</v>
      </c>
      <c r="L211" s="187" t="s">
        <v>26</v>
      </c>
      <c r="M211" s="187" t="s">
        <v>83</v>
      </c>
      <c r="N211" s="190" t="str">
        <f t="shared" si="20"/>
        <v/>
      </c>
      <c r="P211" s="180" t="str">
        <f t="shared" si="21"/>
        <v/>
      </c>
      <c r="Q211" s="180" t="str">
        <f t="shared" si="22"/>
        <v/>
      </c>
      <c r="R211" s="191" t="str">
        <f t="shared" si="23"/>
        <v>http://www.cengage.com/search/showresults.do?Ntk=APG&amp;Ntt=9781410332707&amp;N=197</v>
      </c>
      <c r="S211" s="192" t="s">
        <v>2387</v>
      </c>
      <c r="W211" s="181"/>
      <c r="Y211" s="179"/>
    </row>
    <row r="212" spans="1:25" s="140" customFormat="1" ht="28.8" x14ac:dyDescent="0.3">
      <c r="A212" s="183"/>
      <c r="B212" s="184" t="s">
        <v>2388</v>
      </c>
      <c r="C212" s="185">
        <v>9781410332714</v>
      </c>
      <c r="D212" s="186" t="s">
        <v>2381</v>
      </c>
      <c r="E212" s="186" t="s">
        <v>81</v>
      </c>
      <c r="F212" s="187"/>
      <c r="G212" s="187">
        <v>2018</v>
      </c>
      <c r="H212" s="188">
        <v>43243</v>
      </c>
      <c r="I212" s="187">
        <v>2018</v>
      </c>
      <c r="J212" s="187">
        <v>6</v>
      </c>
      <c r="K212" s="189">
        <v>627</v>
      </c>
      <c r="L212" s="187" t="s">
        <v>21</v>
      </c>
      <c r="M212" s="187" t="s">
        <v>83</v>
      </c>
      <c r="N212" s="190" t="str">
        <f t="shared" si="20"/>
        <v/>
      </c>
      <c r="P212" s="180" t="str">
        <f t="shared" si="21"/>
        <v/>
      </c>
      <c r="Q212" s="180" t="str">
        <f t="shared" si="22"/>
        <v/>
      </c>
      <c r="R212" s="191" t="str">
        <f t="shared" si="23"/>
        <v>http://www.cengage.com/search/showresults.do?Ntk=APG&amp;Ntt=9781410332714&amp;N=197</v>
      </c>
      <c r="S212" s="192" t="s">
        <v>2388</v>
      </c>
      <c r="W212" s="181"/>
      <c r="Y212" s="179"/>
    </row>
    <row r="213" spans="1:25" s="140" customFormat="1" ht="28.8" x14ac:dyDescent="0.3">
      <c r="A213" s="183"/>
      <c r="B213" s="184" t="s">
        <v>2389</v>
      </c>
      <c r="C213" s="185">
        <v>9781410325662</v>
      </c>
      <c r="D213" s="186" t="s">
        <v>2381</v>
      </c>
      <c r="E213" s="186" t="s">
        <v>81</v>
      </c>
      <c r="F213" s="187"/>
      <c r="G213" s="187">
        <v>2018</v>
      </c>
      <c r="H213" s="188">
        <v>43382</v>
      </c>
      <c r="I213" s="187">
        <v>2019</v>
      </c>
      <c r="J213" s="187" t="s">
        <v>8</v>
      </c>
      <c r="K213" s="189">
        <v>104.5</v>
      </c>
      <c r="L213" s="187" t="s">
        <v>21</v>
      </c>
      <c r="M213" s="187" t="s">
        <v>83</v>
      </c>
      <c r="N213" s="190" t="str">
        <f t="shared" si="20"/>
        <v/>
      </c>
      <c r="P213" s="180" t="str">
        <f t="shared" si="21"/>
        <v/>
      </c>
      <c r="Q213" s="180" t="str">
        <f t="shared" si="22"/>
        <v/>
      </c>
      <c r="R213" s="191" t="str">
        <f t="shared" si="23"/>
        <v>http://www.cengage.com/search/showresults.do?Ntk=APG&amp;Ntt=9781410325662&amp;N=197</v>
      </c>
      <c r="S213" s="192" t="s">
        <v>2389</v>
      </c>
      <c r="W213" s="181"/>
      <c r="Y213" s="179"/>
    </row>
    <row r="214" spans="1:25" s="140" customFormat="1" ht="28.8" x14ac:dyDescent="0.3">
      <c r="A214" s="183"/>
      <c r="B214" s="184" t="s">
        <v>2390</v>
      </c>
      <c r="C214" s="185">
        <v>9781410325709</v>
      </c>
      <c r="D214" s="186" t="s">
        <v>2381</v>
      </c>
      <c r="E214" s="186" t="s">
        <v>81</v>
      </c>
      <c r="F214" s="187"/>
      <c r="G214" s="187">
        <v>2017</v>
      </c>
      <c r="H214" s="188">
        <v>43004</v>
      </c>
      <c r="I214" s="187">
        <v>2018</v>
      </c>
      <c r="J214" s="187" t="s">
        <v>8</v>
      </c>
      <c r="K214" s="189">
        <v>104.5</v>
      </c>
      <c r="L214" s="187" t="s">
        <v>21</v>
      </c>
      <c r="M214" s="187" t="s">
        <v>83</v>
      </c>
      <c r="N214" s="190" t="str">
        <f t="shared" si="20"/>
        <v/>
      </c>
      <c r="P214" s="180" t="str">
        <f t="shared" si="21"/>
        <v/>
      </c>
      <c r="Q214" s="180" t="str">
        <f t="shared" si="22"/>
        <v/>
      </c>
      <c r="R214" s="191" t="str">
        <f t="shared" si="23"/>
        <v>http://www.cengage.com/search/showresults.do?Ntk=APG&amp;Ntt=9781410325709&amp;N=197</v>
      </c>
      <c r="S214" s="192" t="s">
        <v>2390</v>
      </c>
      <c r="W214" s="181"/>
      <c r="Y214" s="179"/>
    </row>
    <row r="215" spans="1:25" s="140" customFormat="1" ht="28.8" x14ac:dyDescent="0.3">
      <c r="A215" s="183"/>
      <c r="B215" s="184" t="s">
        <v>2391</v>
      </c>
      <c r="C215" s="185">
        <v>9781410325693</v>
      </c>
      <c r="D215" s="186" t="s">
        <v>2381</v>
      </c>
      <c r="E215" s="186" t="s">
        <v>81</v>
      </c>
      <c r="F215" s="187"/>
      <c r="G215" s="187">
        <v>2018</v>
      </c>
      <c r="H215" s="188">
        <v>43230</v>
      </c>
      <c r="I215" s="187">
        <v>2018</v>
      </c>
      <c r="J215" s="187" t="s">
        <v>8</v>
      </c>
      <c r="K215" s="189">
        <v>104.5</v>
      </c>
      <c r="L215" s="187" t="s">
        <v>21</v>
      </c>
      <c r="M215" s="187" t="s">
        <v>83</v>
      </c>
      <c r="N215" s="190" t="str">
        <f t="shared" si="20"/>
        <v/>
      </c>
      <c r="P215" s="180" t="str">
        <f t="shared" si="21"/>
        <v/>
      </c>
      <c r="Q215" s="180" t="str">
        <f t="shared" si="22"/>
        <v/>
      </c>
      <c r="R215" s="191" t="str">
        <f t="shared" si="23"/>
        <v>http://www.cengage.com/search/showresults.do?Ntk=APG&amp;Ntt=9781410325693&amp;N=197</v>
      </c>
      <c r="S215" s="192" t="s">
        <v>2391</v>
      </c>
      <c r="W215" s="181"/>
      <c r="Y215" s="179"/>
    </row>
    <row r="216" spans="1:25" s="140" customFormat="1" ht="28.8" x14ac:dyDescent="0.3">
      <c r="A216" s="183"/>
      <c r="B216" s="184" t="s">
        <v>2392</v>
      </c>
      <c r="C216" s="185">
        <v>9781410325730</v>
      </c>
      <c r="D216" s="186" t="s">
        <v>2381</v>
      </c>
      <c r="E216" s="186" t="s">
        <v>81</v>
      </c>
      <c r="F216" s="187"/>
      <c r="G216" s="187">
        <v>2018</v>
      </c>
      <c r="H216" s="188">
        <v>43377</v>
      </c>
      <c r="I216" s="187">
        <v>2019</v>
      </c>
      <c r="J216" s="187" t="s">
        <v>8</v>
      </c>
      <c r="K216" s="189">
        <v>104.5</v>
      </c>
      <c r="L216" s="187" t="s">
        <v>21</v>
      </c>
      <c r="M216" s="187" t="s">
        <v>83</v>
      </c>
      <c r="N216" s="190" t="str">
        <f t="shared" si="20"/>
        <v/>
      </c>
      <c r="P216" s="180" t="str">
        <f t="shared" si="21"/>
        <v/>
      </c>
      <c r="Q216" s="180" t="str">
        <f t="shared" si="22"/>
        <v/>
      </c>
      <c r="R216" s="191" t="str">
        <f t="shared" si="23"/>
        <v>http://www.cengage.com/search/showresults.do?Ntk=APG&amp;Ntt=9781410325730&amp;N=197</v>
      </c>
      <c r="S216" s="192" t="s">
        <v>2392</v>
      </c>
      <c r="W216" s="181"/>
      <c r="Y216" s="179"/>
    </row>
    <row r="217" spans="1:25" s="140" customFormat="1" ht="28.8" x14ac:dyDescent="0.3">
      <c r="A217" s="183"/>
      <c r="B217" s="184" t="s">
        <v>2393</v>
      </c>
      <c r="C217" s="185">
        <v>9781410325907</v>
      </c>
      <c r="D217" s="186" t="s">
        <v>2381</v>
      </c>
      <c r="E217" s="186" t="s">
        <v>81</v>
      </c>
      <c r="F217" s="187"/>
      <c r="G217" s="187">
        <v>2017</v>
      </c>
      <c r="H217" s="188">
        <v>43006</v>
      </c>
      <c r="I217" s="187">
        <v>2018</v>
      </c>
      <c r="J217" s="187" t="s">
        <v>8</v>
      </c>
      <c r="K217" s="189">
        <v>104.5</v>
      </c>
      <c r="L217" s="187" t="s">
        <v>21</v>
      </c>
      <c r="M217" s="187" t="s">
        <v>83</v>
      </c>
      <c r="N217" s="190" t="str">
        <f t="shared" si="20"/>
        <v/>
      </c>
      <c r="P217" s="180" t="str">
        <f t="shared" si="21"/>
        <v/>
      </c>
      <c r="Q217" s="180" t="str">
        <f t="shared" si="22"/>
        <v/>
      </c>
      <c r="R217" s="191" t="str">
        <f t="shared" si="23"/>
        <v>http://www.cengage.com/search/showresults.do?Ntk=APG&amp;Ntt=9781410325907&amp;N=197</v>
      </c>
      <c r="S217" s="192" t="s">
        <v>2393</v>
      </c>
      <c r="W217" s="181"/>
      <c r="Y217" s="179"/>
    </row>
    <row r="218" spans="1:25" s="140" customFormat="1" ht="28.8" x14ac:dyDescent="0.3">
      <c r="A218" s="183"/>
      <c r="B218" s="184" t="s">
        <v>2394</v>
      </c>
      <c r="C218" s="185">
        <v>9781410325747</v>
      </c>
      <c r="D218" s="186" t="s">
        <v>2381</v>
      </c>
      <c r="E218" s="186" t="s">
        <v>81</v>
      </c>
      <c r="F218" s="187"/>
      <c r="G218" s="187">
        <v>2018</v>
      </c>
      <c r="H218" s="188">
        <v>43230</v>
      </c>
      <c r="I218" s="187">
        <v>2018</v>
      </c>
      <c r="J218" s="187" t="s">
        <v>8</v>
      </c>
      <c r="K218" s="189">
        <v>104.5</v>
      </c>
      <c r="L218" s="187" t="s">
        <v>21</v>
      </c>
      <c r="M218" s="187" t="s">
        <v>83</v>
      </c>
      <c r="N218" s="190" t="str">
        <f t="shared" si="20"/>
        <v/>
      </c>
      <c r="P218" s="180" t="str">
        <f t="shared" si="21"/>
        <v/>
      </c>
      <c r="Q218" s="180" t="str">
        <f t="shared" si="22"/>
        <v/>
      </c>
      <c r="R218" s="191" t="str">
        <f t="shared" si="23"/>
        <v>http://www.cengage.com/search/showresults.do?Ntk=APG&amp;Ntt=9781410325747&amp;N=197</v>
      </c>
      <c r="S218" s="192" t="s">
        <v>2394</v>
      </c>
      <c r="W218" s="181"/>
      <c r="Y218" s="179"/>
    </row>
    <row r="219" spans="1:25" s="140" customFormat="1" ht="28.8" x14ac:dyDescent="0.3">
      <c r="A219" s="183"/>
      <c r="B219" s="184" t="s">
        <v>2395</v>
      </c>
      <c r="C219" s="185">
        <v>9781410325761</v>
      </c>
      <c r="D219" s="186" t="s">
        <v>2381</v>
      </c>
      <c r="E219" s="186" t="s">
        <v>81</v>
      </c>
      <c r="F219" s="187"/>
      <c r="G219" s="187">
        <v>2018</v>
      </c>
      <c r="H219" s="188">
        <v>43377</v>
      </c>
      <c r="I219" s="187">
        <v>2019</v>
      </c>
      <c r="J219" s="187" t="s">
        <v>8</v>
      </c>
      <c r="K219" s="189">
        <v>104.5</v>
      </c>
      <c r="L219" s="187" t="s">
        <v>21</v>
      </c>
      <c r="M219" s="187" t="s">
        <v>83</v>
      </c>
      <c r="N219" s="190" t="str">
        <f t="shared" si="20"/>
        <v/>
      </c>
      <c r="P219" s="180" t="str">
        <f t="shared" si="21"/>
        <v/>
      </c>
      <c r="Q219" s="180" t="str">
        <f t="shared" si="22"/>
        <v/>
      </c>
      <c r="R219" s="191" t="str">
        <f t="shared" si="23"/>
        <v>http://www.cengage.com/search/showresults.do?Ntk=APG&amp;Ntt=9781410325761&amp;N=197</v>
      </c>
      <c r="S219" s="192" t="s">
        <v>2395</v>
      </c>
      <c r="W219" s="181"/>
      <c r="Y219" s="179"/>
    </row>
    <row r="220" spans="1:25" s="140" customFormat="1" ht="28.8" x14ac:dyDescent="0.3">
      <c r="A220" s="183"/>
      <c r="B220" s="184" t="s">
        <v>2396</v>
      </c>
      <c r="C220" s="185">
        <v>9781410325785</v>
      </c>
      <c r="D220" s="186" t="s">
        <v>2381</v>
      </c>
      <c r="E220" s="186" t="s">
        <v>81</v>
      </c>
      <c r="F220" s="187"/>
      <c r="G220" s="187">
        <v>2018</v>
      </c>
      <c r="H220" s="188">
        <v>43382</v>
      </c>
      <c r="I220" s="187">
        <v>2019</v>
      </c>
      <c r="J220" s="187" t="s">
        <v>8</v>
      </c>
      <c r="K220" s="189">
        <v>104.5</v>
      </c>
      <c r="L220" s="187" t="s">
        <v>21</v>
      </c>
      <c r="M220" s="187" t="s">
        <v>83</v>
      </c>
      <c r="N220" s="190" t="str">
        <f t="shared" si="20"/>
        <v/>
      </c>
      <c r="P220" s="180" t="str">
        <f t="shared" si="21"/>
        <v/>
      </c>
      <c r="Q220" s="180" t="str">
        <f t="shared" si="22"/>
        <v/>
      </c>
      <c r="R220" s="191" t="str">
        <f t="shared" si="23"/>
        <v>http://www.cengage.com/search/showresults.do?Ntk=APG&amp;Ntt=9781410325785&amp;N=197</v>
      </c>
      <c r="S220" s="192" t="s">
        <v>2396</v>
      </c>
      <c r="W220" s="181"/>
      <c r="Y220" s="179"/>
    </row>
    <row r="221" spans="1:25" s="140" customFormat="1" ht="28.8" x14ac:dyDescent="0.3">
      <c r="A221" s="183"/>
      <c r="B221" s="184" t="s">
        <v>2397</v>
      </c>
      <c r="C221" s="185">
        <v>9781410325808</v>
      </c>
      <c r="D221" s="186" t="s">
        <v>2381</v>
      </c>
      <c r="E221" s="186" t="s">
        <v>81</v>
      </c>
      <c r="F221" s="187"/>
      <c r="G221" s="187">
        <v>2018</v>
      </c>
      <c r="H221" s="188">
        <v>43231</v>
      </c>
      <c r="I221" s="187">
        <v>2018</v>
      </c>
      <c r="J221" s="187" t="s">
        <v>8</v>
      </c>
      <c r="K221" s="189">
        <v>104.5</v>
      </c>
      <c r="L221" s="187" t="s">
        <v>21</v>
      </c>
      <c r="M221" s="187" t="s">
        <v>83</v>
      </c>
      <c r="N221" s="190" t="str">
        <f t="shared" si="20"/>
        <v/>
      </c>
      <c r="P221" s="180" t="str">
        <f t="shared" si="21"/>
        <v/>
      </c>
      <c r="Q221" s="180" t="str">
        <f t="shared" si="22"/>
        <v/>
      </c>
      <c r="R221" s="191" t="str">
        <f t="shared" si="23"/>
        <v>http://www.cengage.com/search/showresults.do?Ntk=APG&amp;Ntt=9781410325808&amp;N=197</v>
      </c>
      <c r="S221" s="192" t="s">
        <v>2397</v>
      </c>
      <c r="W221" s="181"/>
      <c r="Y221" s="179"/>
    </row>
    <row r="222" spans="1:25" s="140" customFormat="1" ht="28.8" x14ac:dyDescent="0.3">
      <c r="A222" s="183"/>
      <c r="B222" s="184" t="s">
        <v>2398</v>
      </c>
      <c r="C222" s="185">
        <v>9781410325822</v>
      </c>
      <c r="D222" s="186" t="s">
        <v>2381</v>
      </c>
      <c r="E222" s="186" t="s">
        <v>81</v>
      </c>
      <c r="F222" s="187"/>
      <c r="G222" s="187">
        <v>2017</v>
      </c>
      <c r="H222" s="188">
        <v>43006</v>
      </c>
      <c r="I222" s="187">
        <v>2018</v>
      </c>
      <c r="J222" s="187" t="s">
        <v>8</v>
      </c>
      <c r="K222" s="189">
        <v>104.5</v>
      </c>
      <c r="L222" s="187" t="s">
        <v>21</v>
      </c>
      <c r="M222" s="187" t="s">
        <v>83</v>
      </c>
      <c r="N222" s="190" t="str">
        <f t="shared" si="20"/>
        <v/>
      </c>
      <c r="P222" s="180" t="str">
        <f t="shared" si="21"/>
        <v/>
      </c>
      <c r="Q222" s="180" t="str">
        <f t="shared" si="22"/>
        <v/>
      </c>
      <c r="R222" s="191" t="str">
        <f t="shared" si="23"/>
        <v>http://www.cengage.com/search/showresults.do?Ntk=APG&amp;Ntt=9781410325822&amp;N=197</v>
      </c>
      <c r="S222" s="192" t="s">
        <v>2398</v>
      </c>
      <c r="W222" s="181"/>
      <c r="Y222" s="179"/>
    </row>
    <row r="223" spans="1:25" s="140" customFormat="1" ht="28.8" x14ac:dyDescent="0.3">
      <c r="A223" s="183"/>
      <c r="B223" s="184" t="s">
        <v>2399</v>
      </c>
      <c r="C223" s="185">
        <v>9781410325839</v>
      </c>
      <c r="D223" s="186" t="s">
        <v>2381</v>
      </c>
      <c r="E223" s="186" t="s">
        <v>81</v>
      </c>
      <c r="F223" s="187"/>
      <c r="G223" s="187">
        <v>2018</v>
      </c>
      <c r="H223" s="188">
        <v>43385</v>
      </c>
      <c r="I223" s="187">
        <v>2019</v>
      </c>
      <c r="J223" s="187" t="s">
        <v>8</v>
      </c>
      <c r="K223" s="189">
        <v>104.5</v>
      </c>
      <c r="L223" s="187" t="s">
        <v>21</v>
      </c>
      <c r="M223" s="187" t="s">
        <v>83</v>
      </c>
      <c r="N223" s="190" t="str">
        <f t="shared" si="20"/>
        <v/>
      </c>
      <c r="P223" s="180" t="str">
        <f t="shared" si="21"/>
        <v/>
      </c>
      <c r="Q223" s="180" t="str">
        <f t="shared" si="22"/>
        <v/>
      </c>
      <c r="R223" s="191" t="str">
        <f t="shared" si="23"/>
        <v>http://www.cengage.com/search/showresults.do?Ntk=APG&amp;Ntt=9781410325839&amp;N=197</v>
      </c>
      <c r="S223" s="192" t="s">
        <v>2399</v>
      </c>
      <c r="W223" s="181"/>
      <c r="Y223" s="179"/>
    </row>
    <row r="224" spans="1:25" s="140" customFormat="1" ht="28.8" x14ac:dyDescent="0.3">
      <c r="A224" s="183"/>
      <c r="B224" s="184" t="s">
        <v>2400</v>
      </c>
      <c r="C224" s="185">
        <v>9781410325846</v>
      </c>
      <c r="D224" s="186" t="s">
        <v>2381</v>
      </c>
      <c r="E224" s="186" t="s">
        <v>81</v>
      </c>
      <c r="F224" s="187"/>
      <c r="G224" s="187">
        <v>2017</v>
      </c>
      <c r="H224" s="188">
        <v>43006</v>
      </c>
      <c r="I224" s="187">
        <v>2018</v>
      </c>
      <c r="J224" s="187" t="s">
        <v>8</v>
      </c>
      <c r="K224" s="189">
        <v>104.5</v>
      </c>
      <c r="L224" s="187" t="s">
        <v>21</v>
      </c>
      <c r="M224" s="187" t="s">
        <v>83</v>
      </c>
      <c r="N224" s="190" t="str">
        <f t="shared" si="20"/>
        <v/>
      </c>
      <c r="P224" s="180" t="str">
        <f t="shared" si="21"/>
        <v/>
      </c>
      <c r="Q224" s="180" t="str">
        <f t="shared" si="22"/>
        <v/>
      </c>
      <c r="R224" s="191" t="str">
        <f t="shared" si="23"/>
        <v>http://www.cengage.com/search/showresults.do?Ntk=APG&amp;Ntt=9781410325846&amp;N=197</v>
      </c>
      <c r="S224" s="192" t="s">
        <v>2400</v>
      </c>
      <c r="W224" s="181"/>
      <c r="Y224" s="179"/>
    </row>
    <row r="225" spans="1:25" s="140" customFormat="1" ht="28.8" x14ac:dyDescent="0.3">
      <c r="A225" s="183"/>
      <c r="B225" s="184" t="s">
        <v>2401</v>
      </c>
      <c r="C225" s="185">
        <v>9781410325877</v>
      </c>
      <c r="D225" s="186" t="s">
        <v>2381</v>
      </c>
      <c r="E225" s="186" t="s">
        <v>81</v>
      </c>
      <c r="F225" s="187"/>
      <c r="G225" s="187">
        <v>2017</v>
      </c>
      <c r="H225" s="188">
        <v>43006</v>
      </c>
      <c r="I225" s="187">
        <v>2018</v>
      </c>
      <c r="J225" s="187" t="s">
        <v>8</v>
      </c>
      <c r="K225" s="189">
        <v>104.5</v>
      </c>
      <c r="L225" s="187" t="s">
        <v>21</v>
      </c>
      <c r="M225" s="187" t="s">
        <v>83</v>
      </c>
      <c r="N225" s="190" t="str">
        <f t="shared" si="20"/>
        <v/>
      </c>
      <c r="P225" s="180" t="str">
        <f t="shared" si="21"/>
        <v/>
      </c>
      <c r="Q225" s="180" t="str">
        <f t="shared" si="22"/>
        <v/>
      </c>
      <c r="R225" s="191" t="str">
        <f t="shared" si="23"/>
        <v>http://www.cengage.com/search/showresults.do?Ntk=APG&amp;Ntt=9781410325877&amp;N=197</v>
      </c>
      <c r="S225" s="192" t="s">
        <v>2401</v>
      </c>
      <c r="W225" s="181"/>
      <c r="Y225" s="179"/>
    </row>
    <row r="226" spans="1:25" s="140" customFormat="1" ht="28.8" x14ac:dyDescent="0.3">
      <c r="A226" s="183"/>
      <c r="B226" s="184" t="s">
        <v>2402</v>
      </c>
      <c r="C226" s="185">
        <v>9781410325884</v>
      </c>
      <c r="D226" s="186" t="s">
        <v>2381</v>
      </c>
      <c r="E226" s="186" t="s">
        <v>81</v>
      </c>
      <c r="F226" s="187"/>
      <c r="G226" s="187">
        <v>2018</v>
      </c>
      <c r="H226" s="188">
        <v>43230</v>
      </c>
      <c r="I226" s="187">
        <v>2018</v>
      </c>
      <c r="J226" s="187" t="s">
        <v>8</v>
      </c>
      <c r="K226" s="189">
        <v>104.5</v>
      </c>
      <c r="L226" s="187" t="s">
        <v>21</v>
      </c>
      <c r="M226" s="187" t="s">
        <v>83</v>
      </c>
      <c r="N226" s="190" t="str">
        <f t="shared" si="20"/>
        <v/>
      </c>
      <c r="P226" s="180" t="str">
        <f t="shared" si="21"/>
        <v/>
      </c>
      <c r="Q226" s="180" t="str">
        <f t="shared" si="22"/>
        <v/>
      </c>
      <c r="R226" s="191" t="str">
        <f t="shared" si="23"/>
        <v>http://www.cengage.com/search/showresults.do?Ntk=APG&amp;Ntt=9781410325884&amp;N=197</v>
      </c>
      <c r="S226" s="192" t="s">
        <v>2402</v>
      </c>
      <c r="W226" s="181"/>
      <c r="Y226" s="179"/>
    </row>
    <row r="227" spans="1:25" s="140" customFormat="1" ht="28.8" x14ac:dyDescent="0.3">
      <c r="A227" s="183"/>
      <c r="B227" s="184" t="s">
        <v>2403</v>
      </c>
      <c r="C227" s="185">
        <v>9781410325938</v>
      </c>
      <c r="D227" s="186" t="s">
        <v>2381</v>
      </c>
      <c r="E227" s="186" t="s">
        <v>81</v>
      </c>
      <c r="F227" s="187"/>
      <c r="G227" s="187">
        <v>2018</v>
      </c>
      <c r="H227" s="188">
        <v>43243</v>
      </c>
      <c r="I227" s="187">
        <v>2018</v>
      </c>
      <c r="J227" s="187" t="s">
        <v>8</v>
      </c>
      <c r="K227" s="189">
        <v>104.5</v>
      </c>
      <c r="L227" s="187" t="s">
        <v>21</v>
      </c>
      <c r="M227" s="187" t="s">
        <v>83</v>
      </c>
      <c r="N227" s="190" t="str">
        <f t="shared" si="20"/>
        <v/>
      </c>
      <c r="P227" s="180" t="str">
        <f t="shared" si="21"/>
        <v/>
      </c>
      <c r="Q227" s="180" t="str">
        <f t="shared" si="22"/>
        <v/>
      </c>
      <c r="R227" s="191" t="str">
        <f t="shared" si="23"/>
        <v>http://www.cengage.com/search/showresults.do?Ntk=APG&amp;Ntt=9781410325938&amp;N=197</v>
      </c>
      <c r="S227" s="192" t="s">
        <v>2403</v>
      </c>
      <c r="W227" s="181"/>
      <c r="Y227" s="179"/>
    </row>
    <row r="228" spans="1:25" s="140" customFormat="1" ht="28.8" x14ac:dyDescent="0.3">
      <c r="A228" s="183"/>
      <c r="B228" s="184" t="s">
        <v>2404</v>
      </c>
      <c r="C228" s="185">
        <v>9781410325921</v>
      </c>
      <c r="D228" s="186" t="s">
        <v>2381</v>
      </c>
      <c r="E228" s="186" t="s">
        <v>81</v>
      </c>
      <c r="F228" s="187"/>
      <c r="G228" s="187">
        <v>2018</v>
      </c>
      <c r="H228" s="188">
        <v>43382</v>
      </c>
      <c r="I228" s="187">
        <v>2019</v>
      </c>
      <c r="J228" s="187" t="s">
        <v>8</v>
      </c>
      <c r="K228" s="189">
        <v>104.5</v>
      </c>
      <c r="L228" s="187" t="s">
        <v>21</v>
      </c>
      <c r="M228" s="187" t="s">
        <v>83</v>
      </c>
      <c r="N228" s="190" t="str">
        <f t="shared" si="20"/>
        <v/>
      </c>
      <c r="P228" s="180" t="str">
        <f t="shared" si="21"/>
        <v/>
      </c>
      <c r="Q228" s="180" t="str">
        <f t="shared" si="22"/>
        <v/>
      </c>
      <c r="R228" s="191" t="str">
        <f t="shared" si="23"/>
        <v>http://www.cengage.com/search/showresults.do?Ntk=APG&amp;Ntt=9781410325921&amp;N=197</v>
      </c>
      <c r="S228" s="192" t="s">
        <v>2404</v>
      </c>
      <c r="W228" s="181"/>
      <c r="Y228" s="179"/>
    </row>
    <row r="229" spans="1:25" s="140" customFormat="1" ht="28.8" x14ac:dyDescent="0.3">
      <c r="A229" s="183"/>
      <c r="B229" s="184" t="s">
        <v>2405</v>
      </c>
      <c r="C229" s="185">
        <v>9781410325679</v>
      </c>
      <c r="D229" s="186" t="s">
        <v>2381</v>
      </c>
      <c r="E229" s="186" t="s">
        <v>81</v>
      </c>
      <c r="F229" s="187"/>
      <c r="G229" s="187">
        <v>2018</v>
      </c>
      <c r="H229" s="188">
        <v>43230</v>
      </c>
      <c r="I229" s="187">
        <v>2018</v>
      </c>
      <c r="J229" s="187" t="s">
        <v>8</v>
      </c>
      <c r="K229" s="189">
        <v>104.5</v>
      </c>
      <c r="L229" s="187" t="s">
        <v>21</v>
      </c>
      <c r="M229" s="187" t="s">
        <v>83</v>
      </c>
      <c r="N229" s="190" t="str">
        <f t="shared" si="20"/>
        <v/>
      </c>
      <c r="P229" s="180" t="str">
        <f t="shared" si="21"/>
        <v/>
      </c>
      <c r="Q229" s="180" t="str">
        <f t="shared" si="22"/>
        <v/>
      </c>
      <c r="R229" s="191" t="str">
        <f t="shared" si="23"/>
        <v>http://www.cengage.com/search/showresults.do?Ntk=APG&amp;Ntt=9781410325679&amp;N=197</v>
      </c>
      <c r="S229" s="192" t="s">
        <v>2405</v>
      </c>
      <c r="W229" s="181"/>
      <c r="Y229" s="179"/>
    </row>
    <row r="230" spans="1:25" s="140" customFormat="1" ht="28.8" x14ac:dyDescent="0.3">
      <c r="A230" s="183"/>
      <c r="B230" s="184" t="s">
        <v>2406</v>
      </c>
      <c r="C230" s="185">
        <v>9781410325945</v>
      </c>
      <c r="D230" s="186" t="s">
        <v>2381</v>
      </c>
      <c r="E230" s="186" t="s">
        <v>81</v>
      </c>
      <c r="F230" s="187"/>
      <c r="G230" s="187">
        <v>2017</v>
      </c>
      <c r="H230" s="188">
        <v>43006</v>
      </c>
      <c r="I230" s="187">
        <v>2018</v>
      </c>
      <c r="J230" s="187" t="s">
        <v>8</v>
      </c>
      <c r="K230" s="189">
        <v>104.5</v>
      </c>
      <c r="L230" s="187" t="s">
        <v>21</v>
      </c>
      <c r="M230" s="187" t="s">
        <v>83</v>
      </c>
      <c r="N230" s="190" t="str">
        <f t="shared" si="20"/>
        <v/>
      </c>
      <c r="P230" s="180" t="str">
        <f t="shared" si="21"/>
        <v/>
      </c>
      <c r="Q230" s="180" t="str">
        <f t="shared" si="22"/>
        <v/>
      </c>
      <c r="R230" s="191" t="str">
        <f t="shared" si="23"/>
        <v>http://www.cengage.com/search/showresults.do?Ntk=APG&amp;Ntt=9781410325945&amp;N=197</v>
      </c>
      <c r="S230" s="192" t="s">
        <v>2406</v>
      </c>
      <c r="W230" s="181"/>
      <c r="Y230" s="179"/>
    </row>
    <row r="231" spans="1:25" s="140" customFormat="1" ht="28.8" x14ac:dyDescent="0.3">
      <c r="A231" s="183"/>
      <c r="B231" s="184" t="s">
        <v>2407</v>
      </c>
      <c r="C231" s="185">
        <v>9781410325952</v>
      </c>
      <c r="D231" s="186" t="s">
        <v>2381</v>
      </c>
      <c r="E231" s="186" t="s">
        <v>81</v>
      </c>
      <c r="F231" s="187"/>
      <c r="G231" s="187">
        <v>2018</v>
      </c>
      <c r="H231" s="188">
        <v>43385</v>
      </c>
      <c r="I231" s="187">
        <v>2019</v>
      </c>
      <c r="J231" s="187" t="s">
        <v>8</v>
      </c>
      <c r="K231" s="189">
        <v>104.5</v>
      </c>
      <c r="L231" s="187" t="s">
        <v>21</v>
      </c>
      <c r="M231" s="187" t="s">
        <v>83</v>
      </c>
      <c r="N231" s="190" t="str">
        <f t="shared" si="20"/>
        <v/>
      </c>
      <c r="P231" s="180" t="str">
        <f t="shared" si="21"/>
        <v/>
      </c>
      <c r="Q231" s="180" t="str">
        <f t="shared" si="22"/>
        <v/>
      </c>
      <c r="R231" s="191" t="str">
        <f t="shared" si="23"/>
        <v>http://www.cengage.com/search/showresults.do?Ntk=APG&amp;Ntt=9781410325952&amp;N=197</v>
      </c>
      <c r="S231" s="192" t="s">
        <v>2407</v>
      </c>
      <c r="W231" s="181"/>
      <c r="Y231" s="179"/>
    </row>
    <row r="232" spans="1:25" s="140" customFormat="1" x14ac:dyDescent="0.3">
      <c r="A232" s="183"/>
      <c r="B232" s="184" t="str">
        <f t="shared" ref="B232:B260" si="24">HYPERLINK(R232,S232)</f>
        <v>Inside Technology: Inside 3D Printers</v>
      </c>
      <c r="C232" s="193">
        <v>9781532170744</v>
      </c>
      <c r="D232" s="194" t="s">
        <v>36</v>
      </c>
      <c r="E232" s="194" t="s">
        <v>28</v>
      </c>
      <c r="F232" s="195" t="s">
        <v>8</v>
      </c>
      <c r="G232" s="196">
        <v>1</v>
      </c>
      <c r="H232" s="197">
        <v>43615</v>
      </c>
      <c r="I232" s="196">
        <v>2019</v>
      </c>
      <c r="J232" s="195" t="s">
        <v>8</v>
      </c>
      <c r="K232" s="198">
        <v>36.07</v>
      </c>
      <c r="L232" s="195" t="s">
        <v>25</v>
      </c>
      <c r="M232" s="195" t="s">
        <v>26</v>
      </c>
      <c r="N232" s="190" t="str">
        <f t="shared" si="20"/>
        <v/>
      </c>
      <c r="P232" s="180" t="str">
        <f t="shared" si="21"/>
        <v/>
      </c>
      <c r="Q232" s="180" t="str">
        <f t="shared" si="22"/>
        <v/>
      </c>
      <c r="R232" s="191" t="str">
        <f t="shared" si="23"/>
        <v>http://www.cengage.com/search/showresults.do?Ntk=APG&amp;Ntt=9781532170744&amp;N=197</v>
      </c>
      <c r="S232" s="192" t="s">
        <v>35</v>
      </c>
      <c r="W232" s="181"/>
      <c r="Y232" s="179"/>
    </row>
    <row r="233" spans="1:25" s="140" customFormat="1" x14ac:dyDescent="0.3">
      <c r="A233" s="183"/>
      <c r="B233" s="184" t="str">
        <f t="shared" si="24"/>
        <v>Inside Technology: Inside Computers</v>
      </c>
      <c r="C233" s="193">
        <v>9781532170751</v>
      </c>
      <c r="D233" s="194" t="s">
        <v>36</v>
      </c>
      <c r="E233" s="194" t="s">
        <v>28</v>
      </c>
      <c r="F233" s="195" t="s">
        <v>8</v>
      </c>
      <c r="G233" s="196">
        <v>1</v>
      </c>
      <c r="H233" s="197">
        <v>43615</v>
      </c>
      <c r="I233" s="196">
        <v>2019</v>
      </c>
      <c r="J233" s="195" t="s">
        <v>8</v>
      </c>
      <c r="K233" s="198">
        <v>36.07</v>
      </c>
      <c r="L233" s="195" t="s">
        <v>25</v>
      </c>
      <c r="M233" s="195" t="s">
        <v>26</v>
      </c>
      <c r="N233" s="190" t="str">
        <f t="shared" si="20"/>
        <v/>
      </c>
      <c r="P233" s="180" t="str">
        <f t="shared" si="21"/>
        <v/>
      </c>
      <c r="Q233" s="180" t="str">
        <f t="shared" si="22"/>
        <v/>
      </c>
      <c r="R233" s="191" t="str">
        <f t="shared" si="23"/>
        <v>http://www.cengage.com/search/showresults.do?Ntk=APG&amp;Ntt=9781532170751&amp;N=197</v>
      </c>
      <c r="S233" s="192" t="s">
        <v>37</v>
      </c>
      <c r="W233" s="181"/>
      <c r="Y233" s="179"/>
    </row>
    <row r="234" spans="1:25" s="140" customFormat="1" x14ac:dyDescent="0.3">
      <c r="A234" s="183"/>
      <c r="B234" s="184" t="str">
        <f t="shared" si="24"/>
        <v>Inside Technology: Inside Drones</v>
      </c>
      <c r="C234" s="193">
        <v>9781532170768</v>
      </c>
      <c r="D234" s="194" t="s">
        <v>36</v>
      </c>
      <c r="E234" s="194" t="s">
        <v>28</v>
      </c>
      <c r="F234" s="195" t="s">
        <v>8</v>
      </c>
      <c r="G234" s="196">
        <v>1</v>
      </c>
      <c r="H234" s="197">
        <v>43615</v>
      </c>
      <c r="I234" s="196">
        <v>2019</v>
      </c>
      <c r="J234" s="195" t="s">
        <v>8</v>
      </c>
      <c r="K234" s="198">
        <v>36.07</v>
      </c>
      <c r="L234" s="195" t="s">
        <v>25</v>
      </c>
      <c r="M234" s="195" t="s">
        <v>26</v>
      </c>
      <c r="N234" s="190" t="str">
        <f t="shared" si="20"/>
        <v/>
      </c>
      <c r="P234" s="180" t="str">
        <f t="shared" si="21"/>
        <v/>
      </c>
      <c r="Q234" s="180" t="str">
        <f t="shared" si="22"/>
        <v/>
      </c>
      <c r="R234" s="191" t="str">
        <f t="shared" si="23"/>
        <v>http://www.cengage.com/search/showresults.do?Ntk=APG&amp;Ntt=9781532170768&amp;N=197</v>
      </c>
      <c r="S234" s="192" t="s">
        <v>38</v>
      </c>
      <c r="W234" s="181"/>
      <c r="Y234" s="179"/>
    </row>
    <row r="235" spans="1:25" s="140" customFormat="1" x14ac:dyDescent="0.3">
      <c r="A235" s="183"/>
      <c r="B235" s="184" t="str">
        <f t="shared" si="24"/>
        <v>Inside Technology: Inside Electric Cars</v>
      </c>
      <c r="C235" s="193">
        <v>9781532170775</v>
      </c>
      <c r="D235" s="194" t="s">
        <v>36</v>
      </c>
      <c r="E235" s="194" t="s">
        <v>28</v>
      </c>
      <c r="F235" s="195" t="s">
        <v>8</v>
      </c>
      <c r="G235" s="196">
        <v>1</v>
      </c>
      <c r="H235" s="197">
        <v>43615</v>
      </c>
      <c r="I235" s="196">
        <v>2019</v>
      </c>
      <c r="J235" s="195" t="s">
        <v>8</v>
      </c>
      <c r="K235" s="198">
        <v>36.07</v>
      </c>
      <c r="L235" s="195" t="s">
        <v>25</v>
      </c>
      <c r="M235" s="195" t="s">
        <v>26</v>
      </c>
      <c r="N235" s="190" t="str">
        <f t="shared" si="20"/>
        <v/>
      </c>
      <c r="P235" s="180" t="str">
        <f t="shared" si="21"/>
        <v/>
      </c>
      <c r="Q235" s="180" t="str">
        <f t="shared" si="22"/>
        <v/>
      </c>
      <c r="R235" s="191" t="str">
        <f t="shared" si="23"/>
        <v>http://www.cengage.com/search/showresults.do?Ntk=APG&amp;Ntt=9781532170775&amp;N=197</v>
      </c>
      <c r="S235" s="192" t="s">
        <v>39</v>
      </c>
      <c r="W235" s="181"/>
      <c r="Y235" s="179"/>
    </row>
    <row r="236" spans="1:25" s="140" customFormat="1" x14ac:dyDescent="0.3">
      <c r="A236" s="183"/>
      <c r="B236" s="184" t="str">
        <f t="shared" si="24"/>
        <v>Inside Technology: Inside GPS</v>
      </c>
      <c r="C236" s="193">
        <v>9781532170782</v>
      </c>
      <c r="D236" s="194" t="s">
        <v>36</v>
      </c>
      <c r="E236" s="194" t="s">
        <v>28</v>
      </c>
      <c r="F236" s="195" t="s">
        <v>8</v>
      </c>
      <c r="G236" s="196">
        <v>1</v>
      </c>
      <c r="H236" s="197">
        <v>43615</v>
      </c>
      <c r="I236" s="196">
        <v>2019</v>
      </c>
      <c r="J236" s="195" t="s">
        <v>8</v>
      </c>
      <c r="K236" s="198">
        <v>36.07</v>
      </c>
      <c r="L236" s="195" t="s">
        <v>25</v>
      </c>
      <c r="M236" s="195" t="s">
        <v>26</v>
      </c>
      <c r="N236" s="190" t="str">
        <f t="shared" si="20"/>
        <v/>
      </c>
      <c r="P236" s="180" t="str">
        <f t="shared" si="21"/>
        <v/>
      </c>
      <c r="Q236" s="180" t="str">
        <f t="shared" si="22"/>
        <v/>
      </c>
      <c r="R236" s="191" t="str">
        <f t="shared" si="23"/>
        <v>http://www.cengage.com/search/showresults.do?Ntk=APG&amp;Ntt=9781532170782&amp;N=197</v>
      </c>
      <c r="S236" s="192" t="s">
        <v>40</v>
      </c>
      <c r="W236" s="181"/>
      <c r="Y236" s="179"/>
    </row>
    <row r="237" spans="1:25" s="140" customFormat="1" x14ac:dyDescent="0.3">
      <c r="A237" s="183"/>
      <c r="B237" s="184" t="str">
        <f t="shared" si="24"/>
        <v>Inside Technology: Inside Smartphones</v>
      </c>
      <c r="C237" s="193">
        <v>9781532170799</v>
      </c>
      <c r="D237" s="194" t="s">
        <v>36</v>
      </c>
      <c r="E237" s="194" t="s">
        <v>28</v>
      </c>
      <c r="F237" s="195" t="s">
        <v>8</v>
      </c>
      <c r="G237" s="196">
        <v>1</v>
      </c>
      <c r="H237" s="197">
        <v>43599</v>
      </c>
      <c r="I237" s="196">
        <v>2019</v>
      </c>
      <c r="J237" s="195" t="s">
        <v>8</v>
      </c>
      <c r="K237" s="198">
        <v>36.07</v>
      </c>
      <c r="L237" s="195" t="s">
        <v>25</v>
      </c>
      <c r="M237" s="195" t="s">
        <v>26</v>
      </c>
      <c r="N237" s="190" t="str">
        <f t="shared" si="20"/>
        <v/>
      </c>
      <c r="P237" s="180" t="str">
        <f t="shared" si="21"/>
        <v/>
      </c>
      <c r="Q237" s="180" t="str">
        <f t="shared" si="22"/>
        <v/>
      </c>
      <c r="R237" s="191" t="str">
        <f t="shared" si="23"/>
        <v>http://www.cengage.com/search/showresults.do?Ntk=APG&amp;Ntt=9781532170799&amp;N=197</v>
      </c>
      <c r="S237" s="192" t="s">
        <v>76</v>
      </c>
      <c r="W237" s="181"/>
      <c r="Y237" s="179"/>
    </row>
    <row r="238" spans="1:25" s="140" customFormat="1" x14ac:dyDescent="0.3">
      <c r="A238" s="183"/>
      <c r="B238" s="184" t="str">
        <f t="shared" si="24"/>
        <v>Inside Technology: Inside Video Games</v>
      </c>
      <c r="C238" s="193">
        <v>9781532170805</v>
      </c>
      <c r="D238" s="194" t="s">
        <v>36</v>
      </c>
      <c r="E238" s="194" t="s">
        <v>28</v>
      </c>
      <c r="F238" s="195" t="s">
        <v>8</v>
      </c>
      <c r="G238" s="196">
        <v>1</v>
      </c>
      <c r="H238" s="197">
        <v>43599</v>
      </c>
      <c r="I238" s="196">
        <v>2019</v>
      </c>
      <c r="J238" s="195" t="s">
        <v>8</v>
      </c>
      <c r="K238" s="198">
        <v>36.07</v>
      </c>
      <c r="L238" s="195" t="s">
        <v>25</v>
      </c>
      <c r="M238" s="195" t="s">
        <v>26</v>
      </c>
      <c r="N238" s="190" t="str">
        <f t="shared" si="20"/>
        <v/>
      </c>
      <c r="P238" s="180" t="str">
        <f t="shared" si="21"/>
        <v/>
      </c>
      <c r="Q238" s="180" t="str">
        <f t="shared" si="22"/>
        <v/>
      </c>
      <c r="R238" s="191" t="str">
        <f t="shared" si="23"/>
        <v>http://www.cengage.com/search/showresults.do?Ntk=APG&amp;Ntt=9781532170805&amp;N=197</v>
      </c>
      <c r="S238" s="192" t="s">
        <v>77</v>
      </c>
      <c r="W238" s="181"/>
      <c r="Y238" s="179"/>
    </row>
    <row r="239" spans="1:25" s="140" customFormat="1" x14ac:dyDescent="0.3">
      <c r="A239" s="183"/>
      <c r="B239" s="184" t="str">
        <f t="shared" si="24"/>
        <v>Inside Technology: Inside Wearable Technology</v>
      </c>
      <c r="C239" s="193">
        <v>9781532170812</v>
      </c>
      <c r="D239" s="194" t="s">
        <v>36</v>
      </c>
      <c r="E239" s="194" t="s">
        <v>28</v>
      </c>
      <c r="F239" s="195" t="s">
        <v>8</v>
      </c>
      <c r="G239" s="196">
        <v>1</v>
      </c>
      <c r="H239" s="197">
        <v>43599</v>
      </c>
      <c r="I239" s="196">
        <v>2019</v>
      </c>
      <c r="J239" s="195" t="s">
        <v>8</v>
      </c>
      <c r="K239" s="198">
        <v>36.07</v>
      </c>
      <c r="L239" s="195" t="s">
        <v>25</v>
      </c>
      <c r="M239" s="195" t="s">
        <v>26</v>
      </c>
      <c r="N239" s="190" t="str">
        <f t="shared" si="20"/>
        <v/>
      </c>
      <c r="P239" s="180" t="str">
        <f t="shared" si="21"/>
        <v/>
      </c>
      <c r="Q239" s="180" t="str">
        <f t="shared" si="22"/>
        <v/>
      </c>
      <c r="R239" s="191" t="str">
        <f t="shared" si="23"/>
        <v>http://www.cengage.com/search/showresults.do?Ntk=APG&amp;Ntt=9781532170812&amp;N=197</v>
      </c>
      <c r="S239" s="192" t="s">
        <v>78</v>
      </c>
      <c r="W239" s="181"/>
      <c r="Y239" s="179"/>
    </row>
    <row r="240" spans="1:25" s="140" customFormat="1" ht="28.8" x14ac:dyDescent="0.3">
      <c r="A240" s="183"/>
      <c r="B240" s="184" t="str">
        <f t="shared" si="24"/>
        <v>Intolerance and Violence in Society: LGBT Intolerance</v>
      </c>
      <c r="C240" s="193">
        <v>9781682826867</v>
      </c>
      <c r="D240" s="194" t="s">
        <v>88</v>
      </c>
      <c r="E240" s="194" t="s">
        <v>81</v>
      </c>
      <c r="F240" s="195" t="s">
        <v>8</v>
      </c>
      <c r="G240" s="195">
        <v>1</v>
      </c>
      <c r="H240" s="197">
        <v>43725</v>
      </c>
      <c r="I240" s="195">
        <v>2020</v>
      </c>
      <c r="J240" s="195" t="s">
        <v>8</v>
      </c>
      <c r="K240" s="198">
        <v>34.049999999999997</v>
      </c>
      <c r="L240" s="195" t="s">
        <v>26</v>
      </c>
      <c r="M240" s="195" t="s">
        <v>10</v>
      </c>
      <c r="N240" s="190" t="str">
        <f t="shared" si="20"/>
        <v/>
      </c>
      <c r="P240" s="180" t="str">
        <f t="shared" si="21"/>
        <v/>
      </c>
      <c r="Q240" s="180" t="str">
        <f t="shared" si="22"/>
        <v/>
      </c>
      <c r="R240" s="191" t="str">
        <f t="shared" si="23"/>
        <v>http://www.cengage.com/search/showresults.do?Ntk=APG&amp;Ntt=9781682826867&amp;N=197</v>
      </c>
      <c r="S240" s="192" t="s">
        <v>436</v>
      </c>
      <c r="W240" s="181"/>
      <c r="Y240" s="179"/>
    </row>
    <row r="241" spans="1:25" s="140" customFormat="1" ht="28.8" x14ac:dyDescent="0.3">
      <c r="A241" s="183"/>
      <c r="B241" s="184" t="str">
        <f t="shared" si="24"/>
        <v>Intolerance and Violence in Society: Online Shaming and Bullying</v>
      </c>
      <c r="C241" s="193">
        <v>9781682826881</v>
      </c>
      <c r="D241" s="194" t="s">
        <v>88</v>
      </c>
      <c r="E241" s="194" t="s">
        <v>81</v>
      </c>
      <c r="F241" s="195" t="s">
        <v>8</v>
      </c>
      <c r="G241" s="195">
        <v>1</v>
      </c>
      <c r="H241" s="197">
        <v>43726</v>
      </c>
      <c r="I241" s="195">
        <v>2020</v>
      </c>
      <c r="J241" s="195" t="s">
        <v>8</v>
      </c>
      <c r="K241" s="198">
        <v>34.049999999999997</v>
      </c>
      <c r="L241" s="195" t="s">
        <v>26</v>
      </c>
      <c r="M241" s="195" t="s">
        <v>10</v>
      </c>
      <c r="N241" s="190" t="str">
        <f t="shared" si="20"/>
        <v/>
      </c>
      <c r="P241" s="180" t="str">
        <f t="shared" si="21"/>
        <v/>
      </c>
      <c r="Q241" s="180" t="str">
        <f t="shared" si="22"/>
        <v/>
      </c>
      <c r="R241" s="191" t="str">
        <f t="shared" si="23"/>
        <v>http://www.cengage.com/search/showresults.do?Ntk=APG&amp;Ntt=9781682826881&amp;N=197</v>
      </c>
      <c r="S241" s="192" t="s">
        <v>437</v>
      </c>
      <c r="W241" s="181"/>
      <c r="Y241" s="179"/>
    </row>
    <row r="242" spans="1:25" s="140" customFormat="1" ht="28.8" x14ac:dyDescent="0.3">
      <c r="A242" s="183"/>
      <c r="B242" s="184" t="str">
        <f t="shared" si="24"/>
        <v>Intolerance and Violence in Society: Racial and Cultural Intolerance</v>
      </c>
      <c r="C242" s="193">
        <v>9781682826904</v>
      </c>
      <c r="D242" s="194" t="s">
        <v>88</v>
      </c>
      <c r="E242" s="194" t="s">
        <v>81</v>
      </c>
      <c r="F242" s="195" t="s">
        <v>8</v>
      </c>
      <c r="G242" s="195">
        <v>1</v>
      </c>
      <c r="H242" s="197">
        <v>43726</v>
      </c>
      <c r="I242" s="195">
        <v>2020</v>
      </c>
      <c r="J242" s="195" t="s">
        <v>8</v>
      </c>
      <c r="K242" s="189">
        <v>34.049999999999997</v>
      </c>
      <c r="L242" s="187" t="s">
        <v>26</v>
      </c>
      <c r="M242" s="187" t="s">
        <v>10</v>
      </c>
      <c r="N242" s="190" t="str">
        <f t="shared" si="20"/>
        <v/>
      </c>
      <c r="P242" s="180" t="str">
        <f t="shared" si="21"/>
        <v/>
      </c>
      <c r="Q242" s="180" t="str">
        <f t="shared" si="22"/>
        <v/>
      </c>
      <c r="R242" s="191" t="str">
        <f t="shared" si="23"/>
        <v>http://www.cengage.com/search/showresults.do?Ntk=APG&amp;Ntt=9781682826904&amp;N=197</v>
      </c>
      <c r="S242" s="192" t="s">
        <v>438</v>
      </c>
      <c r="W242" s="181"/>
      <c r="Y242" s="179"/>
    </row>
    <row r="243" spans="1:25" s="140" customFormat="1" ht="28.8" x14ac:dyDescent="0.3">
      <c r="A243" s="183"/>
      <c r="B243" s="184" t="str">
        <f t="shared" si="24"/>
        <v>Intolerance and Violence in Society: Religious Intolerance</v>
      </c>
      <c r="C243" s="193">
        <v>9781682826928</v>
      </c>
      <c r="D243" s="194" t="s">
        <v>88</v>
      </c>
      <c r="E243" s="194" t="s">
        <v>81</v>
      </c>
      <c r="F243" s="195" t="s">
        <v>8</v>
      </c>
      <c r="G243" s="195">
        <v>1</v>
      </c>
      <c r="H243" s="197">
        <v>43726</v>
      </c>
      <c r="I243" s="195">
        <v>2020</v>
      </c>
      <c r="J243" s="195" t="s">
        <v>8</v>
      </c>
      <c r="K243" s="189">
        <v>34.049999999999997</v>
      </c>
      <c r="L243" s="187" t="s">
        <v>26</v>
      </c>
      <c r="M243" s="187" t="s">
        <v>10</v>
      </c>
      <c r="N243" s="190" t="str">
        <f t="shared" si="20"/>
        <v/>
      </c>
      <c r="P243" s="180" t="str">
        <f t="shared" si="21"/>
        <v/>
      </c>
      <c r="Q243" s="180" t="str">
        <f t="shared" si="22"/>
        <v/>
      </c>
      <c r="R243" s="191" t="str">
        <f t="shared" si="23"/>
        <v>http://www.cengage.com/search/showresults.do?Ntk=APG&amp;Ntt=9781682826928&amp;N=197</v>
      </c>
      <c r="S243" s="192" t="s">
        <v>439</v>
      </c>
      <c r="W243" s="181"/>
      <c r="Y243" s="179"/>
    </row>
    <row r="244" spans="1:25" s="140" customFormat="1" ht="28.8" x14ac:dyDescent="0.3">
      <c r="A244" s="183"/>
      <c r="B244" s="184" t="str">
        <f t="shared" si="24"/>
        <v>Intolerance and Violence in Society: Sexual Violence</v>
      </c>
      <c r="C244" s="193">
        <v>9781682826942</v>
      </c>
      <c r="D244" s="194" t="s">
        <v>88</v>
      </c>
      <c r="E244" s="194" t="s">
        <v>81</v>
      </c>
      <c r="F244" s="195" t="s">
        <v>8</v>
      </c>
      <c r="G244" s="195">
        <v>1</v>
      </c>
      <c r="H244" s="197">
        <v>43726</v>
      </c>
      <c r="I244" s="195">
        <v>2020</v>
      </c>
      <c r="J244" s="195" t="s">
        <v>8</v>
      </c>
      <c r="K244" s="189">
        <v>34.049999999999997</v>
      </c>
      <c r="L244" s="187" t="s">
        <v>26</v>
      </c>
      <c r="M244" s="187" t="s">
        <v>10</v>
      </c>
      <c r="N244" s="190" t="str">
        <f t="shared" si="20"/>
        <v/>
      </c>
      <c r="P244" s="180" t="str">
        <f t="shared" si="21"/>
        <v/>
      </c>
      <c r="Q244" s="180" t="str">
        <f t="shared" si="22"/>
        <v/>
      </c>
      <c r="R244" s="191" t="str">
        <f t="shared" si="23"/>
        <v>http://www.cengage.com/search/showresults.do?Ntk=APG&amp;Ntt=9781682826942&amp;N=197</v>
      </c>
      <c r="S244" s="192" t="s">
        <v>440</v>
      </c>
      <c r="W244" s="181"/>
      <c r="Y244" s="179"/>
    </row>
    <row r="245" spans="1:25" s="140" customFormat="1" x14ac:dyDescent="0.3">
      <c r="A245" s="183"/>
      <c r="B245" s="184" t="str">
        <f t="shared" si="24"/>
        <v>Legal Issues Across The Globe</v>
      </c>
      <c r="C245" s="185">
        <v>9781410338419</v>
      </c>
      <c r="D245" s="186" t="s">
        <v>6</v>
      </c>
      <c r="E245" s="186" t="s">
        <v>308</v>
      </c>
      <c r="F245" s="187">
        <v>1</v>
      </c>
      <c r="G245" s="187" t="s">
        <v>8</v>
      </c>
      <c r="H245" s="188">
        <v>42991</v>
      </c>
      <c r="I245" s="187">
        <v>2018</v>
      </c>
      <c r="J245" s="187" t="s">
        <v>8</v>
      </c>
      <c r="K245" s="189">
        <v>382.8</v>
      </c>
      <c r="L245" s="187" t="s">
        <v>10</v>
      </c>
      <c r="M245" s="187" t="s">
        <v>84</v>
      </c>
      <c r="N245" s="190" t="str">
        <f t="shared" si="20"/>
        <v/>
      </c>
      <c r="P245" s="180" t="str">
        <f t="shared" si="21"/>
        <v/>
      </c>
      <c r="Q245" s="180" t="str">
        <f t="shared" si="22"/>
        <v/>
      </c>
      <c r="R245" s="191" t="str">
        <f t="shared" si="23"/>
        <v>http://www.cengage.com/search/showresults.do?Ntk=APG&amp;Ntt=9781410338419&amp;N=197</v>
      </c>
      <c r="S245" s="192" t="s">
        <v>357</v>
      </c>
      <c r="W245" s="181"/>
      <c r="Y245" s="179"/>
    </row>
    <row r="246" spans="1:25" s="140" customFormat="1" x14ac:dyDescent="0.3">
      <c r="A246" s="183"/>
      <c r="B246" s="184" t="str">
        <f t="shared" si="24"/>
        <v>Life And Career Skills: Health And Wellness</v>
      </c>
      <c r="C246" s="185">
        <v>9781410317711</v>
      </c>
      <c r="D246" s="186" t="s">
        <v>6</v>
      </c>
      <c r="E246" s="186" t="s">
        <v>324</v>
      </c>
      <c r="F246" s="187">
        <v>3</v>
      </c>
      <c r="G246" s="187">
        <v>1</v>
      </c>
      <c r="H246" s="188">
        <v>42248</v>
      </c>
      <c r="I246" s="187">
        <v>2016</v>
      </c>
      <c r="J246" s="187" t="s">
        <v>8</v>
      </c>
      <c r="K246" s="189">
        <v>201.3</v>
      </c>
      <c r="L246" s="187" t="s">
        <v>9</v>
      </c>
      <c r="M246" s="187" t="s">
        <v>84</v>
      </c>
      <c r="N246" s="190" t="str">
        <f t="shared" si="20"/>
        <v/>
      </c>
      <c r="P246" s="180" t="str">
        <f t="shared" si="21"/>
        <v/>
      </c>
      <c r="Q246" s="180" t="str">
        <f t="shared" si="22"/>
        <v/>
      </c>
      <c r="R246" s="191" t="str">
        <f t="shared" si="23"/>
        <v>http://www.cengage.com/search/showresults.do?Ntk=APG&amp;Ntt=9781410317711&amp;N=197</v>
      </c>
      <c r="S246" s="192" t="s">
        <v>358</v>
      </c>
      <c r="W246" s="181"/>
      <c r="Y246" s="179"/>
    </row>
    <row r="247" spans="1:25" s="140" customFormat="1" ht="28.8" x14ac:dyDescent="0.3">
      <c r="A247" s="183"/>
      <c r="B247" s="184" t="str">
        <f t="shared" si="24"/>
        <v>Life And Career Skills: Social Skills</v>
      </c>
      <c r="C247" s="185">
        <v>9781410317735</v>
      </c>
      <c r="D247" s="186" t="s">
        <v>6</v>
      </c>
      <c r="E247" s="186" t="s">
        <v>81</v>
      </c>
      <c r="F247" s="187">
        <v>4</v>
      </c>
      <c r="G247" s="187">
        <v>1</v>
      </c>
      <c r="H247" s="188">
        <v>42248</v>
      </c>
      <c r="I247" s="187">
        <v>2016</v>
      </c>
      <c r="J247" s="187" t="s">
        <v>8</v>
      </c>
      <c r="K247" s="189">
        <v>201.3</v>
      </c>
      <c r="L247" s="187" t="s">
        <v>9</v>
      </c>
      <c r="M247" s="187" t="s">
        <v>84</v>
      </c>
      <c r="N247" s="190" t="str">
        <f t="shared" si="20"/>
        <v/>
      </c>
      <c r="P247" s="180" t="str">
        <f t="shared" si="21"/>
        <v/>
      </c>
      <c r="Q247" s="180" t="str">
        <f t="shared" si="22"/>
        <v/>
      </c>
      <c r="R247" s="191" t="str">
        <f t="shared" si="23"/>
        <v>http://www.cengage.com/search/showresults.do?Ntk=APG&amp;Ntt=9781410317735&amp;N=197</v>
      </c>
      <c r="S247" s="192" t="s">
        <v>359</v>
      </c>
      <c r="W247" s="181"/>
      <c r="Y247" s="179"/>
    </row>
    <row r="248" spans="1:25" s="140" customFormat="1" ht="28.8" x14ac:dyDescent="0.3">
      <c r="A248" s="183"/>
      <c r="B248" s="184" t="str">
        <f t="shared" si="24"/>
        <v>Macmillan Encyclopedia of Families, Marriages, and Intimate Relationships</v>
      </c>
      <c r="C248" s="185">
        <v>9780028664644</v>
      </c>
      <c r="D248" s="186" t="s">
        <v>80</v>
      </c>
      <c r="E248" s="186" t="s">
        <v>81</v>
      </c>
      <c r="F248" s="187" t="s">
        <v>8</v>
      </c>
      <c r="G248" s="187">
        <v>1</v>
      </c>
      <c r="H248" s="188">
        <v>43676</v>
      </c>
      <c r="I248" s="187">
        <v>2019</v>
      </c>
      <c r="J248" s="187">
        <v>2</v>
      </c>
      <c r="K248" s="198">
        <v>700</v>
      </c>
      <c r="L248" s="195" t="s">
        <v>10</v>
      </c>
      <c r="M248" s="195" t="s">
        <v>84</v>
      </c>
      <c r="N248" s="190" t="str">
        <f t="shared" si="20"/>
        <v/>
      </c>
      <c r="P248" s="180" t="str">
        <f t="shared" si="21"/>
        <v/>
      </c>
      <c r="Q248" s="180" t="str">
        <f t="shared" si="22"/>
        <v/>
      </c>
      <c r="R248" s="191" t="str">
        <f t="shared" si="23"/>
        <v>http://www.cengage.com/search/showresults.do?Ntk=APG&amp;Ntt=9780028664644&amp;N=197</v>
      </c>
      <c r="S248" s="192" t="s">
        <v>360</v>
      </c>
      <c r="W248" s="181"/>
      <c r="Y248" s="179"/>
    </row>
    <row r="249" spans="1:25" s="140" customFormat="1" x14ac:dyDescent="0.3">
      <c r="A249" s="183"/>
      <c r="B249" s="184" t="str">
        <f t="shared" si="24"/>
        <v xml:space="preserve">Mathematics </v>
      </c>
      <c r="C249" s="185">
        <v>9780028663777</v>
      </c>
      <c r="D249" s="186" t="s">
        <v>80</v>
      </c>
      <c r="E249" s="186" t="s">
        <v>160</v>
      </c>
      <c r="F249" s="187" t="s">
        <v>8</v>
      </c>
      <c r="G249" s="187">
        <v>2</v>
      </c>
      <c r="H249" s="188">
        <v>42401</v>
      </c>
      <c r="I249" s="187">
        <v>2016</v>
      </c>
      <c r="J249" s="187">
        <v>4</v>
      </c>
      <c r="K249" s="198">
        <v>969.1</v>
      </c>
      <c r="L249" s="195" t="s">
        <v>9</v>
      </c>
      <c r="M249" s="195" t="s">
        <v>84</v>
      </c>
      <c r="N249" s="190" t="str">
        <f t="shared" si="20"/>
        <v/>
      </c>
      <c r="P249" s="180" t="str">
        <f t="shared" si="21"/>
        <v/>
      </c>
      <c r="Q249" s="180" t="str">
        <f t="shared" si="22"/>
        <v/>
      </c>
      <c r="R249" s="191" t="str">
        <f t="shared" si="23"/>
        <v>http://www.cengage.com/search/showresults.do?Ntk=APG&amp;Ntt=9780028663777&amp;N=197</v>
      </c>
      <c r="S249" s="192" t="s">
        <v>361</v>
      </c>
      <c r="W249" s="181"/>
      <c r="Y249" s="179"/>
    </row>
    <row r="250" spans="1:25" s="140" customFormat="1" x14ac:dyDescent="0.3">
      <c r="A250" s="183"/>
      <c r="B250" s="184" t="str">
        <f t="shared" si="24"/>
        <v>Melton's Encyclopedia of American Religions</v>
      </c>
      <c r="C250" s="185">
        <v>9781414462653</v>
      </c>
      <c r="D250" s="186" t="s">
        <v>6</v>
      </c>
      <c r="E250" s="186" t="s">
        <v>116</v>
      </c>
      <c r="F250" s="187" t="s">
        <v>8</v>
      </c>
      <c r="G250" s="187">
        <v>9</v>
      </c>
      <c r="H250" s="188">
        <v>42661</v>
      </c>
      <c r="I250" s="187">
        <v>2017</v>
      </c>
      <c r="J250" s="187">
        <v>2</v>
      </c>
      <c r="K250" s="198">
        <v>672.1</v>
      </c>
      <c r="L250" s="195" t="s">
        <v>9</v>
      </c>
      <c r="M250" s="195" t="s">
        <v>84</v>
      </c>
      <c r="N250" s="190" t="str">
        <f t="shared" si="20"/>
        <v/>
      </c>
      <c r="P250" s="180" t="str">
        <f t="shared" si="21"/>
        <v/>
      </c>
      <c r="Q250" s="180" t="str">
        <f t="shared" si="22"/>
        <v/>
      </c>
      <c r="R250" s="191" t="str">
        <f t="shared" si="23"/>
        <v>http://www.cengage.com/search/showresults.do?Ntk=APG&amp;Ntt=9781414462653&amp;N=197</v>
      </c>
      <c r="S250" s="192" t="s">
        <v>362</v>
      </c>
      <c r="W250" s="181"/>
      <c r="Y250" s="179"/>
    </row>
    <row r="251" spans="1:25" s="140" customFormat="1" ht="28.8" x14ac:dyDescent="0.3">
      <c r="A251" s="183"/>
      <c r="B251" s="184" t="str">
        <f t="shared" si="24"/>
        <v>Nature-Inspired Innovations: Animal-Inspired Robots</v>
      </c>
      <c r="C251" s="193">
        <v>9781625136664</v>
      </c>
      <c r="D251" s="194" t="s">
        <v>14</v>
      </c>
      <c r="E251" s="194" t="s">
        <v>28</v>
      </c>
      <c r="F251" s="195" t="s">
        <v>8</v>
      </c>
      <c r="G251" s="196">
        <v>1</v>
      </c>
      <c r="H251" s="197">
        <v>43621</v>
      </c>
      <c r="I251" s="196">
        <v>2019</v>
      </c>
      <c r="J251" s="195" t="s">
        <v>8</v>
      </c>
      <c r="K251" s="198">
        <v>21.95</v>
      </c>
      <c r="L251" s="195" t="s">
        <v>20</v>
      </c>
      <c r="M251" s="195" t="s">
        <v>21</v>
      </c>
      <c r="N251" s="190" t="str">
        <f t="shared" si="20"/>
        <v/>
      </c>
      <c r="P251" s="180" t="str">
        <f t="shared" si="21"/>
        <v/>
      </c>
      <c r="Q251" s="180" t="str">
        <f t="shared" si="22"/>
        <v/>
      </c>
      <c r="R251" s="191" t="str">
        <f t="shared" si="23"/>
        <v>http://www.cengage.com/search/showresults.do?Ntk=APG&amp;Ntt=9781625136664&amp;N=197</v>
      </c>
      <c r="S251" s="192" t="s">
        <v>27</v>
      </c>
      <c r="W251" s="181"/>
      <c r="Y251" s="179"/>
    </row>
    <row r="252" spans="1:25" s="140" customFormat="1" ht="28.8" x14ac:dyDescent="0.3">
      <c r="A252" s="183"/>
      <c r="B252" s="184" t="str">
        <f t="shared" si="24"/>
        <v>Nature-Inspired Innovations: Bio-Inspired Transportation and Communication</v>
      </c>
      <c r="C252" s="193">
        <v>9781625136671</v>
      </c>
      <c r="D252" s="194" t="s">
        <v>14</v>
      </c>
      <c r="E252" s="194" t="s">
        <v>28</v>
      </c>
      <c r="F252" s="195" t="s">
        <v>8</v>
      </c>
      <c r="G252" s="196">
        <v>1</v>
      </c>
      <c r="H252" s="197">
        <v>43621</v>
      </c>
      <c r="I252" s="196">
        <v>2019</v>
      </c>
      <c r="J252" s="195" t="s">
        <v>8</v>
      </c>
      <c r="K252" s="198">
        <v>21.95</v>
      </c>
      <c r="L252" s="195" t="s">
        <v>20</v>
      </c>
      <c r="M252" s="195" t="s">
        <v>21</v>
      </c>
      <c r="N252" s="190" t="str">
        <f t="shared" si="20"/>
        <v/>
      </c>
      <c r="P252" s="180" t="str">
        <f t="shared" si="21"/>
        <v/>
      </c>
      <c r="Q252" s="180" t="str">
        <f t="shared" si="22"/>
        <v/>
      </c>
      <c r="R252" s="191" t="str">
        <f t="shared" si="23"/>
        <v>http://www.cengage.com/search/showresults.do?Ntk=APG&amp;Ntt=9781625136671&amp;N=197</v>
      </c>
      <c r="S252" s="192" t="s">
        <v>29</v>
      </c>
      <c r="W252" s="181"/>
      <c r="Y252" s="179"/>
    </row>
    <row r="253" spans="1:25" s="140" customFormat="1" ht="28.8" x14ac:dyDescent="0.3">
      <c r="A253" s="183"/>
      <c r="B253" s="184" t="str">
        <f t="shared" si="24"/>
        <v>Nature-Inspired Innovations: Biomimic Building</v>
      </c>
      <c r="C253" s="193">
        <v>9781625136701</v>
      </c>
      <c r="D253" s="194" t="s">
        <v>14</v>
      </c>
      <c r="E253" s="194" t="s">
        <v>28</v>
      </c>
      <c r="F253" s="195" t="s">
        <v>8</v>
      </c>
      <c r="G253" s="196">
        <v>1</v>
      </c>
      <c r="H253" s="197">
        <v>43621</v>
      </c>
      <c r="I253" s="196">
        <v>2019</v>
      </c>
      <c r="J253" s="195" t="s">
        <v>8</v>
      </c>
      <c r="K253" s="198">
        <v>21.95</v>
      </c>
      <c r="L253" s="195" t="s">
        <v>20</v>
      </c>
      <c r="M253" s="195" t="s">
        <v>21</v>
      </c>
      <c r="N253" s="190" t="str">
        <f t="shared" si="20"/>
        <v/>
      </c>
      <c r="P253" s="180" t="str">
        <f t="shared" si="21"/>
        <v/>
      </c>
      <c r="Q253" s="180" t="str">
        <f t="shared" si="22"/>
        <v/>
      </c>
      <c r="R253" s="191" t="str">
        <f t="shared" si="23"/>
        <v>http://www.cengage.com/search/showresults.do?Ntk=APG&amp;Ntt=9781625136701&amp;N=197</v>
      </c>
      <c r="S253" s="192" t="s">
        <v>32</v>
      </c>
      <c r="W253" s="181"/>
      <c r="Y253" s="179"/>
    </row>
    <row r="254" spans="1:25" s="140" customFormat="1" ht="28.8" x14ac:dyDescent="0.3">
      <c r="A254" s="183"/>
      <c r="B254" s="184" t="str">
        <f t="shared" si="24"/>
        <v>Nature-Inspired Innovations: Biomimicry and Medicine</v>
      </c>
      <c r="C254" s="193">
        <v>9781625136688</v>
      </c>
      <c r="D254" s="194" t="s">
        <v>14</v>
      </c>
      <c r="E254" s="194" t="s">
        <v>28</v>
      </c>
      <c r="F254" s="195" t="s">
        <v>8</v>
      </c>
      <c r="G254" s="196">
        <v>1</v>
      </c>
      <c r="H254" s="197">
        <v>43621</v>
      </c>
      <c r="I254" s="196">
        <v>2019</v>
      </c>
      <c r="J254" s="195" t="s">
        <v>8</v>
      </c>
      <c r="K254" s="198">
        <v>21.95</v>
      </c>
      <c r="L254" s="195" t="s">
        <v>20</v>
      </c>
      <c r="M254" s="195" t="s">
        <v>21</v>
      </c>
      <c r="N254" s="190" t="str">
        <f t="shared" si="20"/>
        <v/>
      </c>
      <c r="P254" s="180" t="str">
        <f t="shared" si="21"/>
        <v/>
      </c>
      <c r="Q254" s="180" t="str">
        <f t="shared" si="22"/>
        <v/>
      </c>
      <c r="R254" s="191" t="str">
        <f t="shared" si="23"/>
        <v>http://www.cengage.com/search/showresults.do?Ntk=APG&amp;Ntt=9781625136688&amp;N=197</v>
      </c>
      <c r="S254" s="192" t="s">
        <v>30</v>
      </c>
      <c r="W254" s="181"/>
      <c r="Y254" s="179"/>
    </row>
    <row r="255" spans="1:25" s="140" customFormat="1" ht="28.8" x14ac:dyDescent="0.3">
      <c r="A255" s="183"/>
      <c r="B255" s="184" t="str">
        <f t="shared" si="24"/>
        <v>Nature-Inspired Innovations: Nature's Energy</v>
      </c>
      <c r="C255" s="193">
        <v>9781625136695</v>
      </c>
      <c r="D255" s="194" t="s">
        <v>14</v>
      </c>
      <c r="E255" s="194" t="s">
        <v>28</v>
      </c>
      <c r="F255" s="195" t="s">
        <v>8</v>
      </c>
      <c r="G255" s="196">
        <v>1</v>
      </c>
      <c r="H255" s="197">
        <v>43621</v>
      </c>
      <c r="I255" s="196">
        <v>2019</v>
      </c>
      <c r="J255" s="195" t="s">
        <v>8</v>
      </c>
      <c r="K255" s="198">
        <v>21.95</v>
      </c>
      <c r="L255" s="195" t="s">
        <v>20</v>
      </c>
      <c r="M255" s="195" t="s">
        <v>21</v>
      </c>
      <c r="N255" s="190" t="str">
        <f t="shared" si="20"/>
        <v/>
      </c>
      <c r="P255" s="180" t="str">
        <f t="shared" si="21"/>
        <v/>
      </c>
      <c r="Q255" s="180" t="str">
        <f t="shared" si="22"/>
        <v/>
      </c>
      <c r="R255" s="191" t="str">
        <f t="shared" si="23"/>
        <v>http://www.cengage.com/search/showresults.do?Ntk=APG&amp;Ntt=9781625136695&amp;N=197</v>
      </c>
      <c r="S255" s="192" t="s">
        <v>31</v>
      </c>
      <c r="W255" s="181"/>
      <c r="Y255" s="179"/>
    </row>
    <row r="256" spans="1:25" s="140" customFormat="1" ht="28.8" x14ac:dyDescent="0.3">
      <c r="A256" s="183"/>
      <c r="B256" s="184" t="str">
        <f t="shared" si="24"/>
        <v>Next-Generation Medical Technology: 3D Printing and Medicine</v>
      </c>
      <c r="C256" s="193">
        <v>9781682823323</v>
      </c>
      <c r="D256" s="194" t="s">
        <v>88</v>
      </c>
      <c r="E256" s="194" t="s">
        <v>28</v>
      </c>
      <c r="F256" s="195" t="s">
        <v>8</v>
      </c>
      <c r="G256" s="196">
        <v>1</v>
      </c>
      <c r="H256" s="197">
        <v>43083</v>
      </c>
      <c r="I256" s="196">
        <v>2018</v>
      </c>
      <c r="J256" s="195" t="s">
        <v>8</v>
      </c>
      <c r="K256" s="198">
        <v>43.92</v>
      </c>
      <c r="L256" s="195" t="s">
        <v>115</v>
      </c>
      <c r="M256" s="195" t="s">
        <v>10</v>
      </c>
      <c r="N256" s="190" t="str">
        <f t="shared" si="20"/>
        <v/>
      </c>
      <c r="P256" s="180" t="str">
        <f t="shared" si="21"/>
        <v/>
      </c>
      <c r="Q256" s="180" t="str">
        <f t="shared" si="22"/>
        <v/>
      </c>
      <c r="R256" s="191" t="str">
        <f t="shared" si="23"/>
        <v>http://www.cengage.com/search/showresults.do?Ntk=APG&amp;Ntt=9781682823323&amp;N=197</v>
      </c>
      <c r="S256" s="192" t="s">
        <v>193</v>
      </c>
      <c r="W256" s="181"/>
      <c r="Y256" s="179"/>
    </row>
    <row r="257" spans="1:25" s="140" customFormat="1" x14ac:dyDescent="0.3">
      <c r="A257" s="183"/>
      <c r="B257" s="184" t="str">
        <f t="shared" si="24"/>
        <v>Next-Generation Medical Technology: Genetics and Medicine</v>
      </c>
      <c r="C257" s="193">
        <v>9781682823262</v>
      </c>
      <c r="D257" s="194" t="s">
        <v>88</v>
      </c>
      <c r="E257" s="194" t="s">
        <v>28</v>
      </c>
      <c r="F257" s="195" t="s">
        <v>8</v>
      </c>
      <c r="G257" s="196">
        <v>1</v>
      </c>
      <c r="H257" s="197">
        <v>43083</v>
      </c>
      <c r="I257" s="196">
        <v>2018</v>
      </c>
      <c r="J257" s="195" t="s">
        <v>8</v>
      </c>
      <c r="K257" s="198">
        <v>43.92</v>
      </c>
      <c r="L257" s="195" t="s">
        <v>115</v>
      </c>
      <c r="M257" s="195" t="s">
        <v>10</v>
      </c>
      <c r="N257" s="190" t="str">
        <f t="shared" si="20"/>
        <v/>
      </c>
      <c r="P257" s="180" t="str">
        <f t="shared" si="21"/>
        <v/>
      </c>
      <c r="Q257" s="180" t="str">
        <f t="shared" si="22"/>
        <v/>
      </c>
      <c r="R257" s="191" t="str">
        <f t="shared" si="23"/>
        <v>http://www.cengage.com/search/showresults.do?Ntk=APG&amp;Ntt=9781682823262&amp;N=197</v>
      </c>
      <c r="S257" s="192" t="s">
        <v>190</v>
      </c>
      <c r="W257" s="181"/>
      <c r="Y257" s="179"/>
    </row>
    <row r="258" spans="1:25" s="140" customFormat="1" ht="28.8" x14ac:dyDescent="0.3">
      <c r="A258" s="183"/>
      <c r="B258" s="184" t="str">
        <f t="shared" si="24"/>
        <v>Next-Generation Medical Technology: Nanotechnology and Medicine</v>
      </c>
      <c r="C258" s="193">
        <v>9781682823286</v>
      </c>
      <c r="D258" s="194" t="s">
        <v>88</v>
      </c>
      <c r="E258" s="194" t="s">
        <v>28</v>
      </c>
      <c r="F258" s="195" t="s">
        <v>8</v>
      </c>
      <c r="G258" s="196">
        <v>1</v>
      </c>
      <c r="H258" s="197">
        <v>43083</v>
      </c>
      <c r="I258" s="196">
        <v>2018</v>
      </c>
      <c r="J258" s="195" t="s">
        <v>8</v>
      </c>
      <c r="K258" s="189">
        <v>43.92</v>
      </c>
      <c r="L258" s="187" t="s">
        <v>115</v>
      </c>
      <c r="M258" s="187" t="s">
        <v>10</v>
      </c>
      <c r="N258" s="190" t="str">
        <f t="shared" si="20"/>
        <v/>
      </c>
      <c r="P258" s="180" t="str">
        <f t="shared" si="21"/>
        <v/>
      </c>
      <c r="Q258" s="180" t="str">
        <f t="shared" si="22"/>
        <v/>
      </c>
      <c r="R258" s="191" t="str">
        <f t="shared" si="23"/>
        <v>http://www.cengage.com/search/showresults.do?Ntk=APG&amp;Ntt=9781682823286&amp;N=197</v>
      </c>
      <c r="S258" s="192" t="s">
        <v>191</v>
      </c>
      <c r="W258" s="181"/>
      <c r="Y258" s="179"/>
    </row>
    <row r="259" spans="1:25" s="140" customFormat="1" x14ac:dyDescent="0.3">
      <c r="A259" s="183"/>
      <c r="B259" s="184" t="str">
        <f t="shared" si="24"/>
        <v>Next-Generation Medical Technology: Robotics and Medicine</v>
      </c>
      <c r="C259" s="193">
        <v>9781682823309</v>
      </c>
      <c r="D259" s="194" t="s">
        <v>88</v>
      </c>
      <c r="E259" s="194" t="s">
        <v>28</v>
      </c>
      <c r="F259" s="195" t="s">
        <v>8</v>
      </c>
      <c r="G259" s="196">
        <v>1</v>
      </c>
      <c r="H259" s="197">
        <v>43083</v>
      </c>
      <c r="I259" s="196">
        <v>2018</v>
      </c>
      <c r="J259" s="195" t="s">
        <v>8</v>
      </c>
      <c r="K259" s="189">
        <v>43.92</v>
      </c>
      <c r="L259" s="187" t="s">
        <v>115</v>
      </c>
      <c r="M259" s="187" t="s">
        <v>10</v>
      </c>
      <c r="N259" s="190" t="str">
        <f t="shared" si="20"/>
        <v/>
      </c>
      <c r="P259" s="180" t="str">
        <f t="shared" si="21"/>
        <v/>
      </c>
      <c r="Q259" s="180" t="str">
        <f t="shared" si="22"/>
        <v/>
      </c>
      <c r="R259" s="191" t="str">
        <f t="shared" si="23"/>
        <v>http://www.cengage.com/search/showresults.do?Ntk=APG&amp;Ntt=9781682823309&amp;N=197</v>
      </c>
      <c r="S259" s="192" t="s">
        <v>192</v>
      </c>
      <c r="W259" s="181"/>
      <c r="Y259" s="179"/>
    </row>
    <row r="260" spans="1:25" s="140" customFormat="1" ht="28.8" x14ac:dyDescent="0.3">
      <c r="A260" s="183"/>
      <c r="B260" s="184" t="str">
        <f t="shared" si="24"/>
        <v>Next-Generation Medical Technology: Virtual Reality and Medicine</v>
      </c>
      <c r="C260" s="193">
        <v>9781682823347</v>
      </c>
      <c r="D260" s="194" t="s">
        <v>88</v>
      </c>
      <c r="E260" s="194" t="s">
        <v>28</v>
      </c>
      <c r="F260" s="195" t="s">
        <v>8</v>
      </c>
      <c r="G260" s="196">
        <v>1</v>
      </c>
      <c r="H260" s="197">
        <v>43083</v>
      </c>
      <c r="I260" s="196">
        <v>2018</v>
      </c>
      <c r="J260" s="195" t="s">
        <v>8</v>
      </c>
      <c r="K260" s="198">
        <v>43.92</v>
      </c>
      <c r="L260" s="195" t="s">
        <v>115</v>
      </c>
      <c r="M260" s="195" t="s">
        <v>10</v>
      </c>
      <c r="N260" s="190" t="str">
        <f t="shared" si="20"/>
        <v/>
      </c>
      <c r="P260" s="180" t="str">
        <f t="shared" si="21"/>
        <v/>
      </c>
      <c r="Q260" s="180" t="str">
        <f t="shared" si="22"/>
        <v/>
      </c>
      <c r="R260" s="191" t="str">
        <f t="shared" si="23"/>
        <v>http://www.cengage.com/search/showresults.do?Ntk=APG&amp;Ntt=9781682823347&amp;N=197</v>
      </c>
      <c r="S260" s="192" t="s">
        <v>200</v>
      </c>
      <c r="W260" s="181"/>
      <c r="Y260" s="179"/>
    </row>
    <row r="261" spans="1:25" s="140" customFormat="1" x14ac:dyDescent="0.3">
      <c r="A261" s="183"/>
      <c r="B261" s="184" t="s">
        <v>70</v>
      </c>
      <c r="C261" s="185">
        <v>9781410365521</v>
      </c>
      <c r="D261" s="186" t="s">
        <v>6</v>
      </c>
      <c r="E261" s="186" t="s">
        <v>7</v>
      </c>
      <c r="F261" s="187"/>
      <c r="G261" s="187" t="s">
        <v>8</v>
      </c>
      <c r="H261" s="188">
        <v>43875</v>
      </c>
      <c r="I261" s="187">
        <v>2020</v>
      </c>
      <c r="J261" s="187" t="s">
        <v>8</v>
      </c>
      <c r="K261" s="189">
        <v>202.4</v>
      </c>
      <c r="L261" s="187" t="s">
        <v>9</v>
      </c>
      <c r="M261" s="187" t="s">
        <v>10</v>
      </c>
      <c r="N261" s="190" t="str">
        <f t="shared" si="20"/>
        <v/>
      </c>
      <c r="P261" s="180" t="str">
        <f t="shared" si="21"/>
        <v/>
      </c>
      <c r="Q261" s="180" t="str">
        <f t="shared" si="22"/>
        <v/>
      </c>
      <c r="R261" s="191" t="str">
        <f t="shared" si="23"/>
        <v>http://www.cengage.com/search/showresults.do?Ntk=APG&amp;Ntt=9781410365521&amp;N=197</v>
      </c>
      <c r="S261" s="192" t="s">
        <v>70</v>
      </c>
      <c r="W261" s="181"/>
      <c r="Y261" s="179"/>
    </row>
    <row r="262" spans="1:25" s="140" customFormat="1" x14ac:dyDescent="0.3">
      <c r="A262" s="183"/>
      <c r="B262" s="184" t="str">
        <f t="shared" ref="B262:B293" si="25">HYPERLINK(R262,S262)</f>
        <v>Novels For Students</v>
      </c>
      <c r="C262" s="185">
        <v>9781410365477</v>
      </c>
      <c r="D262" s="186" t="s">
        <v>6</v>
      </c>
      <c r="E262" s="186" t="s">
        <v>7</v>
      </c>
      <c r="F262" s="187">
        <v>58</v>
      </c>
      <c r="G262" s="187" t="s">
        <v>8</v>
      </c>
      <c r="H262" s="188">
        <v>43251</v>
      </c>
      <c r="I262" s="187">
        <v>2018</v>
      </c>
      <c r="J262" s="187" t="s">
        <v>8</v>
      </c>
      <c r="K262" s="189">
        <v>202.4</v>
      </c>
      <c r="L262" s="187" t="s">
        <v>9</v>
      </c>
      <c r="M262" s="187" t="s">
        <v>10</v>
      </c>
      <c r="N262" s="190" t="str">
        <f t="shared" si="20"/>
        <v/>
      </c>
      <c r="P262" s="180" t="str">
        <f t="shared" si="21"/>
        <v/>
      </c>
      <c r="Q262" s="180" t="str">
        <f t="shared" si="22"/>
        <v/>
      </c>
      <c r="R262" s="191" t="str">
        <f t="shared" si="23"/>
        <v>http://www.cengage.com/search/showresults.do?Ntk=APG&amp;Ntt=9781410365477&amp;N=197</v>
      </c>
      <c r="S262" s="192" t="s">
        <v>70</v>
      </c>
      <c r="W262" s="181"/>
      <c r="Y262" s="179"/>
    </row>
    <row r="263" spans="1:25" s="140" customFormat="1" x14ac:dyDescent="0.3">
      <c r="A263" s="183"/>
      <c r="B263" s="184" t="str">
        <f t="shared" si="25"/>
        <v>Novels For Students</v>
      </c>
      <c r="C263" s="185">
        <v>9781410365484</v>
      </c>
      <c r="D263" s="186" t="s">
        <v>6</v>
      </c>
      <c r="E263" s="186" t="s">
        <v>7</v>
      </c>
      <c r="F263" s="187">
        <v>59</v>
      </c>
      <c r="G263" s="187" t="s">
        <v>8</v>
      </c>
      <c r="H263" s="188">
        <v>43360</v>
      </c>
      <c r="I263" s="187">
        <v>2019</v>
      </c>
      <c r="J263" s="187" t="s">
        <v>8</v>
      </c>
      <c r="K263" s="189">
        <v>202.4</v>
      </c>
      <c r="L263" s="187" t="s">
        <v>9</v>
      </c>
      <c r="M263" s="187" t="s">
        <v>10</v>
      </c>
      <c r="N263" s="190" t="str">
        <f t="shared" si="20"/>
        <v/>
      </c>
      <c r="P263" s="180" t="str">
        <f t="shared" si="21"/>
        <v/>
      </c>
      <c r="Q263" s="180" t="str">
        <f t="shared" si="22"/>
        <v/>
      </c>
      <c r="R263" s="191" t="str">
        <f t="shared" si="23"/>
        <v>http://www.cengage.com/search/showresults.do?Ntk=APG&amp;Ntt=9781410365484&amp;N=197</v>
      </c>
      <c r="S263" s="192" t="s">
        <v>70</v>
      </c>
      <c r="W263" s="181"/>
      <c r="Y263" s="179"/>
    </row>
    <row r="264" spans="1:25" s="140" customFormat="1" x14ac:dyDescent="0.3">
      <c r="A264" s="183"/>
      <c r="B264" s="184" t="str">
        <f t="shared" si="25"/>
        <v>Novels For Students</v>
      </c>
      <c r="C264" s="193">
        <v>9781410365507</v>
      </c>
      <c r="D264" s="194" t="s">
        <v>6</v>
      </c>
      <c r="E264" s="194" t="s">
        <v>7</v>
      </c>
      <c r="F264" s="196">
        <v>61</v>
      </c>
      <c r="G264" s="195" t="s">
        <v>8</v>
      </c>
      <c r="H264" s="197">
        <v>43602</v>
      </c>
      <c r="I264" s="196">
        <v>2019</v>
      </c>
      <c r="J264" s="195" t="s">
        <v>8</v>
      </c>
      <c r="K264" s="189">
        <v>202.4</v>
      </c>
      <c r="L264" s="187" t="s">
        <v>9</v>
      </c>
      <c r="M264" s="187" t="s">
        <v>10</v>
      </c>
      <c r="N264" s="190" t="str">
        <f t="shared" si="20"/>
        <v/>
      </c>
      <c r="P264" s="180" t="str">
        <f t="shared" si="21"/>
        <v/>
      </c>
      <c r="Q264" s="180" t="str">
        <f t="shared" si="22"/>
        <v/>
      </c>
      <c r="R264" s="191" t="str">
        <f t="shared" si="23"/>
        <v>http://www.cengage.com/search/showresults.do?Ntk=APG&amp;Ntt=9781410365507&amp;N=197</v>
      </c>
      <c r="S264" s="192" t="s">
        <v>70</v>
      </c>
      <c r="W264" s="181"/>
      <c r="Y264" s="179"/>
    </row>
    <row r="265" spans="1:25" s="140" customFormat="1" x14ac:dyDescent="0.3">
      <c r="A265" s="183"/>
      <c r="B265" s="184" t="str">
        <f t="shared" si="25"/>
        <v>Novels for Students</v>
      </c>
      <c r="C265" s="185">
        <v>9781573027168</v>
      </c>
      <c r="D265" s="186" t="s">
        <v>6</v>
      </c>
      <c r="E265" s="186" t="s">
        <v>7</v>
      </c>
      <c r="F265" s="187">
        <v>50</v>
      </c>
      <c r="G265" s="187" t="s">
        <v>8</v>
      </c>
      <c r="H265" s="188">
        <v>42275</v>
      </c>
      <c r="I265" s="187">
        <v>2016</v>
      </c>
      <c r="J265" s="187" t="s">
        <v>8</v>
      </c>
      <c r="K265" s="189">
        <v>202.4</v>
      </c>
      <c r="L265" s="187" t="s">
        <v>9</v>
      </c>
      <c r="M265" s="187" t="s">
        <v>10</v>
      </c>
      <c r="N265" s="190" t="str">
        <f t="shared" si="20"/>
        <v/>
      </c>
      <c r="P265" s="180" t="str">
        <f t="shared" si="21"/>
        <v/>
      </c>
      <c r="Q265" s="180" t="str">
        <f t="shared" si="22"/>
        <v/>
      </c>
      <c r="R265" s="191" t="str">
        <f t="shared" si="23"/>
        <v>http://www.cengage.com/search/showresults.do?Ntk=APG&amp;Ntt=9781573027168&amp;N=197</v>
      </c>
      <c r="S265" s="192" t="s">
        <v>363</v>
      </c>
      <c r="W265" s="181"/>
      <c r="Y265" s="179"/>
    </row>
    <row r="266" spans="1:25" s="140" customFormat="1" x14ac:dyDescent="0.3">
      <c r="A266" s="183"/>
      <c r="B266" s="184" t="str">
        <f t="shared" si="25"/>
        <v xml:space="preserve">Novels For Students </v>
      </c>
      <c r="C266" s="185">
        <v>9781410314307</v>
      </c>
      <c r="D266" s="186" t="s">
        <v>6</v>
      </c>
      <c r="E266" s="186" t="s">
        <v>7</v>
      </c>
      <c r="F266" s="187">
        <v>51</v>
      </c>
      <c r="G266" s="187" t="s">
        <v>8</v>
      </c>
      <c r="H266" s="188">
        <v>42395</v>
      </c>
      <c r="I266" s="187">
        <v>2016</v>
      </c>
      <c r="J266" s="187" t="s">
        <v>8</v>
      </c>
      <c r="K266" s="189">
        <v>202.4</v>
      </c>
      <c r="L266" s="187" t="s">
        <v>9</v>
      </c>
      <c r="M266" s="187" t="s">
        <v>10</v>
      </c>
      <c r="N266" s="190" t="str">
        <f t="shared" ref="N266:N329" si="26">IF(A266="","",K266)</f>
        <v/>
      </c>
      <c r="P266" s="180" t="str">
        <f t="shared" ref="P266:P329" si="27">IF(N266="","",C266)</f>
        <v/>
      </c>
      <c r="Q266" s="180" t="str">
        <f t="shared" ref="Q266:Q329" si="28">IF(N266="","",N266*(1-$Q$525))</f>
        <v/>
      </c>
      <c r="R266" s="191" t="str">
        <f t="shared" ref="R266:R329" si="29">"http://www.cengage.com/search/showresults.do?Ntk=APG&amp;Ntt=" &amp; C266 &amp; "&amp;N=197"</f>
        <v>http://www.cengage.com/search/showresults.do?Ntk=APG&amp;Ntt=9781410314307&amp;N=197</v>
      </c>
      <c r="S266" s="192" t="s">
        <v>364</v>
      </c>
      <c r="W266" s="181"/>
      <c r="Y266" s="179"/>
    </row>
    <row r="267" spans="1:25" s="140" customFormat="1" x14ac:dyDescent="0.3">
      <c r="A267" s="183"/>
      <c r="B267" s="184" t="str">
        <f t="shared" si="25"/>
        <v xml:space="preserve">Novels For Students </v>
      </c>
      <c r="C267" s="185">
        <v>9781410314314</v>
      </c>
      <c r="D267" s="186" t="s">
        <v>6</v>
      </c>
      <c r="E267" s="186" t="s">
        <v>7</v>
      </c>
      <c r="F267" s="187">
        <v>52</v>
      </c>
      <c r="G267" s="187" t="s">
        <v>8</v>
      </c>
      <c r="H267" s="188">
        <v>42524</v>
      </c>
      <c r="I267" s="187">
        <v>2016</v>
      </c>
      <c r="J267" s="187" t="s">
        <v>8</v>
      </c>
      <c r="K267" s="189">
        <v>202.4</v>
      </c>
      <c r="L267" s="187" t="s">
        <v>9</v>
      </c>
      <c r="M267" s="187" t="s">
        <v>10</v>
      </c>
      <c r="N267" s="190" t="str">
        <f t="shared" si="26"/>
        <v/>
      </c>
      <c r="P267" s="180" t="str">
        <f t="shared" si="27"/>
        <v/>
      </c>
      <c r="Q267" s="180" t="str">
        <f t="shared" si="28"/>
        <v/>
      </c>
      <c r="R267" s="191" t="str">
        <f t="shared" si="29"/>
        <v>http://www.cengage.com/search/showresults.do?Ntk=APG&amp;Ntt=9781410314314&amp;N=197</v>
      </c>
      <c r="S267" s="192" t="s">
        <v>364</v>
      </c>
      <c r="W267" s="181"/>
      <c r="Y267" s="179"/>
    </row>
    <row r="268" spans="1:25" s="140" customFormat="1" x14ac:dyDescent="0.3">
      <c r="A268" s="183"/>
      <c r="B268" s="184" t="str">
        <f t="shared" si="25"/>
        <v xml:space="preserve">Novels For Students </v>
      </c>
      <c r="C268" s="185">
        <v>9781410328410</v>
      </c>
      <c r="D268" s="186" t="s">
        <v>6</v>
      </c>
      <c r="E268" s="186" t="s">
        <v>7</v>
      </c>
      <c r="F268" s="187">
        <v>53</v>
      </c>
      <c r="G268" s="187" t="s">
        <v>8</v>
      </c>
      <c r="H268" s="188">
        <v>42632</v>
      </c>
      <c r="I268" s="187">
        <v>2017</v>
      </c>
      <c r="J268" s="187" t="s">
        <v>8</v>
      </c>
      <c r="K268" s="189">
        <v>202.4</v>
      </c>
      <c r="L268" s="187" t="s">
        <v>9</v>
      </c>
      <c r="M268" s="187" t="s">
        <v>10</v>
      </c>
      <c r="N268" s="190" t="str">
        <f t="shared" si="26"/>
        <v/>
      </c>
      <c r="P268" s="180" t="str">
        <f t="shared" si="27"/>
        <v/>
      </c>
      <c r="Q268" s="180" t="str">
        <f t="shared" si="28"/>
        <v/>
      </c>
      <c r="R268" s="191" t="str">
        <f t="shared" si="29"/>
        <v>http://www.cengage.com/search/showresults.do?Ntk=APG&amp;Ntt=9781410328410&amp;N=197</v>
      </c>
      <c r="S268" s="192" t="s">
        <v>364</v>
      </c>
      <c r="W268" s="181"/>
      <c r="Y268" s="179"/>
    </row>
    <row r="269" spans="1:25" s="140" customFormat="1" x14ac:dyDescent="0.3">
      <c r="A269" s="183"/>
      <c r="B269" s="184" t="str">
        <f t="shared" si="25"/>
        <v xml:space="preserve">Novels For Students </v>
      </c>
      <c r="C269" s="185">
        <v>9781410328427</v>
      </c>
      <c r="D269" s="186" t="s">
        <v>6</v>
      </c>
      <c r="E269" s="186" t="s">
        <v>7</v>
      </c>
      <c r="F269" s="187">
        <v>54</v>
      </c>
      <c r="G269" s="187" t="s">
        <v>8</v>
      </c>
      <c r="H269" s="188">
        <v>42759</v>
      </c>
      <c r="I269" s="187">
        <v>2017</v>
      </c>
      <c r="J269" s="187" t="s">
        <v>8</v>
      </c>
      <c r="K269" s="189">
        <v>202.4</v>
      </c>
      <c r="L269" s="187" t="s">
        <v>9</v>
      </c>
      <c r="M269" s="187" t="s">
        <v>10</v>
      </c>
      <c r="N269" s="190" t="str">
        <f t="shared" si="26"/>
        <v/>
      </c>
      <c r="P269" s="180" t="str">
        <f t="shared" si="27"/>
        <v/>
      </c>
      <c r="Q269" s="180" t="str">
        <f t="shared" si="28"/>
        <v/>
      </c>
      <c r="R269" s="191" t="str">
        <f t="shared" si="29"/>
        <v>http://www.cengage.com/search/showresults.do?Ntk=APG&amp;Ntt=9781410328427&amp;N=197</v>
      </c>
      <c r="S269" s="192" t="s">
        <v>364</v>
      </c>
      <c r="W269" s="181"/>
      <c r="Y269" s="179"/>
    </row>
    <row r="270" spans="1:25" s="140" customFormat="1" x14ac:dyDescent="0.3">
      <c r="A270" s="183"/>
      <c r="B270" s="184" t="str">
        <f t="shared" si="25"/>
        <v xml:space="preserve">Novels For Students </v>
      </c>
      <c r="C270" s="185">
        <v>9781410328434</v>
      </c>
      <c r="D270" s="186" t="s">
        <v>6</v>
      </c>
      <c r="E270" s="186" t="s">
        <v>7</v>
      </c>
      <c r="F270" s="187">
        <v>55</v>
      </c>
      <c r="G270" s="187" t="s">
        <v>8</v>
      </c>
      <c r="H270" s="188">
        <v>42887</v>
      </c>
      <c r="I270" s="187">
        <v>2017</v>
      </c>
      <c r="J270" s="187" t="s">
        <v>8</v>
      </c>
      <c r="K270" s="189">
        <v>202.4</v>
      </c>
      <c r="L270" s="187" t="s">
        <v>9</v>
      </c>
      <c r="M270" s="187" t="s">
        <v>10</v>
      </c>
      <c r="N270" s="190" t="str">
        <f t="shared" si="26"/>
        <v/>
      </c>
      <c r="P270" s="180" t="str">
        <f t="shared" si="27"/>
        <v/>
      </c>
      <c r="Q270" s="180" t="str">
        <f t="shared" si="28"/>
        <v/>
      </c>
      <c r="R270" s="191" t="str">
        <f t="shared" si="29"/>
        <v>http://www.cengage.com/search/showresults.do?Ntk=APG&amp;Ntt=9781410328434&amp;N=197</v>
      </c>
      <c r="S270" s="192" t="s">
        <v>364</v>
      </c>
      <c r="W270" s="181"/>
      <c r="Y270" s="179"/>
    </row>
    <row r="271" spans="1:25" s="140" customFormat="1" x14ac:dyDescent="0.3">
      <c r="A271" s="183"/>
      <c r="B271" s="184" t="str">
        <f t="shared" si="25"/>
        <v xml:space="preserve">Novels For Students </v>
      </c>
      <c r="C271" s="185">
        <v>9781410328441</v>
      </c>
      <c r="D271" s="186" t="s">
        <v>6</v>
      </c>
      <c r="E271" s="186" t="s">
        <v>7</v>
      </c>
      <c r="F271" s="187">
        <v>56</v>
      </c>
      <c r="G271" s="187" t="s">
        <v>8</v>
      </c>
      <c r="H271" s="188">
        <v>42997</v>
      </c>
      <c r="I271" s="187">
        <v>2018</v>
      </c>
      <c r="J271" s="187" t="s">
        <v>8</v>
      </c>
      <c r="K271" s="198">
        <v>202.4</v>
      </c>
      <c r="L271" s="195" t="s">
        <v>9</v>
      </c>
      <c r="M271" s="195" t="s">
        <v>10</v>
      </c>
      <c r="N271" s="190" t="str">
        <f t="shared" si="26"/>
        <v/>
      </c>
      <c r="P271" s="180" t="str">
        <f t="shared" si="27"/>
        <v/>
      </c>
      <c r="Q271" s="180" t="str">
        <f t="shared" si="28"/>
        <v/>
      </c>
      <c r="R271" s="191" t="str">
        <f t="shared" si="29"/>
        <v>http://www.cengage.com/search/showresults.do?Ntk=APG&amp;Ntt=9781410328441&amp;N=197</v>
      </c>
      <c r="S271" s="192" t="s">
        <v>364</v>
      </c>
      <c r="W271" s="181"/>
      <c r="Y271" s="179"/>
    </row>
    <row r="272" spans="1:25" s="140" customFormat="1" x14ac:dyDescent="0.3">
      <c r="A272" s="183"/>
      <c r="B272" s="184" t="str">
        <f t="shared" si="25"/>
        <v xml:space="preserve">Novels For Students </v>
      </c>
      <c r="C272" s="185">
        <v>9781410328458</v>
      </c>
      <c r="D272" s="186" t="s">
        <v>6</v>
      </c>
      <c r="E272" s="186" t="s">
        <v>7</v>
      </c>
      <c r="F272" s="187">
        <v>57</v>
      </c>
      <c r="G272" s="187" t="s">
        <v>8</v>
      </c>
      <c r="H272" s="188">
        <v>43122</v>
      </c>
      <c r="I272" s="187">
        <v>2018</v>
      </c>
      <c r="J272" s="187" t="s">
        <v>8</v>
      </c>
      <c r="K272" s="189">
        <v>202.4</v>
      </c>
      <c r="L272" s="187" t="s">
        <v>9</v>
      </c>
      <c r="M272" s="187" t="s">
        <v>10</v>
      </c>
      <c r="N272" s="190" t="str">
        <f t="shared" si="26"/>
        <v/>
      </c>
      <c r="P272" s="180" t="str">
        <f t="shared" si="27"/>
        <v/>
      </c>
      <c r="Q272" s="180" t="str">
        <f t="shared" si="28"/>
        <v/>
      </c>
      <c r="R272" s="191" t="str">
        <f t="shared" si="29"/>
        <v>http://www.cengage.com/search/showresults.do?Ntk=APG&amp;Ntt=9781410328458&amp;N=197</v>
      </c>
      <c r="S272" s="192" t="s">
        <v>364</v>
      </c>
      <c r="W272" s="181"/>
      <c r="Y272" s="179"/>
    </row>
    <row r="273" spans="1:25" s="140" customFormat="1" x14ac:dyDescent="0.3">
      <c r="A273" s="183"/>
      <c r="B273" s="184" t="str">
        <f t="shared" si="25"/>
        <v>Novels For Students Best of</v>
      </c>
      <c r="C273" s="185">
        <v>9781410365491</v>
      </c>
      <c r="D273" s="186" t="s">
        <v>6</v>
      </c>
      <c r="E273" s="186" t="s">
        <v>7</v>
      </c>
      <c r="F273" s="187">
        <v>60</v>
      </c>
      <c r="G273" s="187" t="s">
        <v>8</v>
      </c>
      <c r="H273" s="188">
        <v>43494</v>
      </c>
      <c r="I273" s="187">
        <v>2019</v>
      </c>
      <c r="J273" s="187" t="s">
        <v>8</v>
      </c>
      <c r="K273" s="189">
        <v>202.4</v>
      </c>
      <c r="L273" s="187" t="s">
        <v>9</v>
      </c>
      <c r="M273" s="187" t="s">
        <v>10</v>
      </c>
      <c r="N273" s="190" t="str">
        <f t="shared" si="26"/>
        <v/>
      </c>
      <c r="P273" s="180" t="str">
        <f t="shared" si="27"/>
        <v/>
      </c>
      <c r="Q273" s="180" t="str">
        <f t="shared" si="28"/>
        <v/>
      </c>
      <c r="R273" s="191" t="str">
        <f t="shared" si="29"/>
        <v>http://www.cengage.com/search/showresults.do?Ntk=APG&amp;Ntt=9781410365491&amp;N=197</v>
      </c>
      <c r="S273" s="192" t="s">
        <v>365</v>
      </c>
      <c r="W273" s="181"/>
      <c r="Y273" s="179"/>
    </row>
    <row r="274" spans="1:25" s="140" customFormat="1" x14ac:dyDescent="0.3">
      <c r="A274" s="183"/>
      <c r="B274" s="184" t="str">
        <f t="shared" si="25"/>
        <v>Novels For Students Young Adult</v>
      </c>
      <c r="C274" s="193">
        <v>9781410365514</v>
      </c>
      <c r="D274" s="194" t="s">
        <v>6</v>
      </c>
      <c r="E274" s="194" t="s">
        <v>7</v>
      </c>
      <c r="F274" s="196">
        <v>62</v>
      </c>
      <c r="G274" s="195" t="s">
        <v>8</v>
      </c>
      <c r="H274" s="197">
        <v>43741</v>
      </c>
      <c r="I274" s="196">
        <v>2020</v>
      </c>
      <c r="J274" s="195" t="s">
        <v>8</v>
      </c>
      <c r="K274" s="189">
        <v>202.4</v>
      </c>
      <c r="L274" s="187" t="s">
        <v>9</v>
      </c>
      <c r="M274" s="187" t="s">
        <v>10</v>
      </c>
      <c r="N274" s="190" t="str">
        <f t="shared" si="26"/>
        <v/>
      </c>
      <c r="P274" s="180" t="str">
        <f t="shared" si="27"/>
        <v/>
      </c>
      <c r="Q274" s="180" t="str">
        <f t="shared" si="28"/>
        <v/>
      </c>
      <c r="R274" s="191" t="str">
        <f t="shared" si="29"/>
        <v>http://www.cengage.com/search/showresults.do?Ntk=APG&amp;Ntt=9781410365514&amp;N=197</v>
      </c>
      <c r="S274" s="192" t="s">
        <v>11</v>
      </c>
      <c r="W274" s="181"/>
      <c r="Y274" s="179"/>
    </row>
    <row r="275" spans="1:25" s="140" customFormat="1" x14ac:dyDescent="0.3">
      <c r="A275" s="183"/>
      <c r="B275" s="184" t="str">
        <f t="shared" si="25"/>
        <v>Philosophy: Education</v>
      </c>
      <c r="C275" s="185">
        <v>9780028662947</v>
      </c>
      <c r="D275" s="186" t="s">
        <v>80</v>
      </c>
      <c r="E275" s="186" t="s">
        <v>367</v>
      </c>
      <c r="F275" s="187" t="s">
        <v>8</v>
      </c>
      <c r="G275" s="187">
        <v>1</v>
      </c>
      <c r="H275" s="188">
        <v>42888</v>
      </c>
      <c r="I275" s="187">
        <v>2017</v>
      </c>
      <c r="J275" s="187" t="s">
        <v>8</v>
      </c>
      <c r="K275" s="189">
        <v>216.7</v>
      </c>
      <c r="L275" s="187" t="s">
        <v>320</v>
      </c>
      <c r="M275" s="187" t="s">
        <v>84</v>
      </c>
      <c r="N275" s="190" t="str">
        <f t="shared" si="26"/>
        <v/>
      </c>
      <c r="P275" s="180" t="str">
        <f t="shared" si="27"/>
        <v/>
      </c>
      <c r="Q275" s="180" t="str">
        <f t="shared" si="28"/>
        <v/>
      </c>
      <c r="R275" s="191" t="str">
        <f t="shared" si="29"/>
        <v>http://www.cengage.com/search/showresults.do?Ntk=APG&amp;Ntt=9780028662947&amp;N=197</v>
      </c>
      <c r="S275" s="192" t="s">
        <v>366</v>
      </c>
      <c r="W275" s="181"/>
      <c r="Y275" s="179"/>
    </row>
    <row r="276" spans="1:25" s="140" customFormat="1" x14ac:dyDescent="0.3">
      <c r="A276" s="183"/>
      <c r="B276" s="184" t="str">
        <f t="shared" si="25"/>
        <v>Philosophy: Environmental Ethics</v>
      </c>
      <c r="C276" s="185">
        <v>9780028663418</v>
      </c>
      <c r="D276" s="186" t="s">
        <v>80</v>
      </c>
      <c r="E276" s="186" t="s">
        <v>367</v>
      </c>
      <c r="F276" s="187" t="s">
        <v>8</v>
      </c>
      <c r="G276" s="187">
        <v>1</v>
      </c>
      <c r="H276" s="188">
        <v>42712</v>
      </c>
      <c r="I276" s="187">
        <v>2017</v>
      </c>
      <c r="J276" s="187" t="s">
        <v>8</v>
      </c>
      <c r="K276" s="189">
        <v>216.7</v>
      </c>
      <c r="L276" s="187" t="s">
        <v>320</v>
      </c>
      <c r="M276" s="187" t="s">
        <v>84</v>
      </c>
      <c r="N276" s="190" t="str">
        <f t="shared" si="26"/>
        <v/>
      </c>
      <c r="P276" s="180" t="str">
        <f t="shared" si="27"/>
        <v/>
      </c>
      <c r="Q276" s="180" t="str">
        <f t="shared" si="28"/>
        <v/>
      </c>
      <c r="R276" s="191" t="str">
        <f t="shared" si="29"/>
        <v>http://www.cengage.com/search/showresults.do?Ntk=APG&amp;Ntt=9780028663418&amp;N=197</v>
      </c>
      <c r="S276" s="192" t="s">
        <v>368</v>
      </c>
      <c r="W276" s="181"/>
      <c r="Y276" s="179"/>
    </row>
    <row r="277" spans="1:25" s="140" customFormat="1" x14ac:dyDescent="0.3">
      <c r="A277" s="183"/>
      <c r="B277" s="184" t="str">
        <f t="shared" si="25"/>
        <v>Philosophy: Feminism</v>
      </c>
      <c r="C277" s="185">
        <v>9780028663432</v>
      </c>
      <c r="D277" s="186" t="s">
        <v>80</v>
      </c>
      <c r="E277" s="186" t="s">
        <v>367</v>
      </c>
      <c r="F277" s="187" t="s">
        <v>8</v>
      </c>
      <c r="G277" s="187">
        <v>1</v>
      </c>
      <c r="H277" s="188">
        <v>42986</v>
      </c>
      <c r="I277" s="187">
        <v>2018</v>
      </c>
      <c r="J277" s="187" t="s">
        <v>8</v>
      </c>
      <c r="K277" s="189">
        <v>216.7</v>
      </c>
      <c r="L277" s="187" t="s">
        <v>320</v>
      </c>
      <c r="M277" s="187" t="s">
        <v>84</v>
      </c>
      <c r="N277" s="190" t="str">
        <f t="shared" si="26"/>
        <v/>
      </c>
      <c r="P277" s="180" t="str">
        <f t="shared" si="27"/>
        <v/>
      </c>
      <c r="Q277" s="180" t="str">
        <f t="shared" si="28"/>
        <v/>
      </c>
      <c r="R277" s="191" t="str">
        <f t="shared" si="29"/>
        <v>http://www.cengage.com/search/showresults.do?Ntk=APG&amp;Ntt=9780028663432&amp;N=197</v>
      </c>
      <c r="S277" s="192" t="s">
        <v>369</v>
      </c>
      <c r="W277" s="181"/>
      <c r="Y277" s="179"/>
    </row>
    <row r="278" spans="1:25" s="140" customFormat="1" x14ac:dyDescent="0.3">
      <c r="A278" s="183"/>
      <c r="B278" s="184" t="str">
        <f t="shared" si="25"/>
        <v>Philosophy: Medical Ethics</v>
      </c>
      <c r="C278" s="185">
        <v>9780028663425</v>
      </c>
      <c r="D278" s="186" t="s">
        <v>80</v>
      </c>
      <c r="E278" s="186" t="s">
        <v>367</v>
      </c>
      <c r="F278" s="187" t="s">
        <v>8</v>
      </c>
      <c r="G278" s="187">
        <v>1</v>
      </c>
      <c r="H278" s="188">
        <v>42569</v>
      </c>
      <c r="I278" s="187">
        <v>2016</v>
      </c>
      <c r="J278" s="187" t="s">
        <v>8</v>
      </c>
      <c r="K278" s="189">
        <v>216.7</v>
      </c>
      <c r="L278" s="187" t="s">
        <v>320</v>
      </c>
      <c r="M278" s="187" t="s">
        <v>84</v>
      </c>
      <c r="N278" s="190" t="str">
        <f t="shared" si="26"/>
        <v/>
      </c>
      <c r="P278" s="180" t="str">
        <f t="shared" si="27"/>
        <v/>
      </c>
      <c r="Q278" s="180" t="str">
        <f t="shared" si="28"/>
        <v/>
      </c>
      <c r="R278" s="191" t="str">
        <f t="shared" si="29"/>
        <v>http://www.cengage.com/search/showresults.do?Ntk=APG&amp;Ntt=9780028663425&amp;N=197</v>
      </c>
      <c r="S278" s="192" t="s">
        <v>370</v>
      </c>
      <c r="W278" s="181"/>
      <c r="Y278" s="179"/>
    </row>
    <row r="279" spans="1:25" s="140" customFormat="1" x14ac:dyDescent="0.3">
      <c r="A279" s="183"/>
      <c r="B279" s="184" t="str">
        <f t="shared" si="25"/>
        <v>Philosophy: Mind</v>
      </c>
      <c r="C279" s="185">
        <v>9780028663487</v>
      </c>
      <c r="D279" s="186" t="s">
        <v>80</v>
      </c>
      <c r="E279" s="186" t="s">
        <v>367</v>
      </c>
      <c r="F279" s="187" t="s">
        <v>8</v>
      </c>
      <c r="G279" s="187">
        <v>1</v>
      </c>
      <c r="H279" s="188">
        <v>42690</v>
      </c>
      <c r="I279" s="187">
        <v>2017</v>
      </c>
      <c r="J279" s="187" t="s">
        <v>8</v>
      </c>
      <c r="K279" s="189">
        <v>216.7</v>
      </c>
      <c r="L279" s="187" t="s">
        <v>320</v>
      </c>
      <c r="M279" s="187" t="s">
        <v>84</v>
      </c>
      <c r="N279" s="190" t="str">
        <f t="shared" si="26"/>
        <v/>
      </c>
      <c r="P279" s="180" t="str">
        <f t="shared" si="27"/>
        <v/>
      </c>
      <c r="Q279" s="180" t="str">
        <f t="shared" si="28"/>
        <v/>
      </c>
      <c r="R279" s="191" t="str">
        <f t="shared" si="29"/>
        <v>http://www.cengage.com/search/showresults.do?Ntk=APG&amp;Ntt=9780028663487&amp;N=197</v>
      </c>
      <c r="S279" s="192" t="s">
        <v>371</v>
      </c>
      <c r="W279" s="181"/>
      <c r="Y279" s="179"/>
    </row>
    <row r="280" spans="1:25" s="140" customFormat="1" x14ac:dyDescent="0.3">
      <c r="A280" s="183"/>
      <c r="B280" s="184" t="str">
        <f t="shared" si="25"/>
        <v>Philosophy: Religion</v>
      </c>
      <c r="C280" s="185">
        <v>9780028663449</v>
      </c>
      <c r="D280" s="186" t="s">
        <v>80</v>
      </c>
      <c r="E280" s="186" t="s">
        <v>367</v>
      </c>
      <c r="F280" s="187" t="s">
        <v>8</v>
      </c>
      <c r="G280" s="187">
        <v>1</v>
      </c>
      <c r="H280" s="188">
        <v>42804</v>
      </c>
      <c r="I280" s="187">
        <v>2017</v>
      </c>
      <c r="J280" s="187" t="s">
        <v>8</v>
      </c>
      <c r="K280" s="189">
        <v>216.7</v>
      </c>
      <c r="L280" s="187" t="s">
        <v>320</v>
      </c>
      <c r="M280" s="187" t="s">
        <v>84</v>
      </c>
      <c r="N280" s="190" t="str">
        <f t="shared" si="26"/>
        <v/>
      </c>
      <c r="P280" s="180" t="str">
        <f t="shared" si="27"/>
        <v/>
      </c>
      <c r="Q280" s="180" t="str">
        <f t="shared" si="28"/>
        <v/>
      </c>
      <c r="R280" s="191" t="str">
        <f t="shared" si="29"/>
        <v>http://www.cengage.com/search/showresults.do?Ntk=APG&amp;Ntt=9780028663449&amp;N=197</v>
      </c>
      <c r="S280" s="192" t="s">
        <v>372</v>
      </c>
      <c r="W280" s="181"/>
      <c r="Y280" s="179"/>
    </row>
    <row r="281" spans="1:25" s="140" customFormat="1" x14ac:dyDescent="0.3">
      <c r="A281" s="183"/>
      <c r="B281" s="184" t="str">
        <f t="shared" si="25"/>
        <v>Philosophy: Sex And Love</v>
      </c>
      <c r="C281" s="185">
        <v>9780028663456</v>
      </c>
      <c r="D281" s="186" t="s">
        <v>80</v>
      </c>
      <c r="E281" s="186" t="s">
        <v>367</v>
      </c>
      <c r="F281" s="187" t="s">
        <v>8</v>
      </c>
      <c r="G281" s="187">
        <v>1</v>
      </c>
      <c r="H281" s="188">
        <v>42611</v>
      </c>
      <c r="I281" s="187">
        <v>2016</v>
      </c>
      <c r="J281" s="187" t="s">
        <v>8</v>
      </c>
      <c r="K281" s="189">
        <v>216.7</v>
      </c>
      <c r="L281" s="187" t="s">
        <v>320</v>
      </c>
      <c r="M281" s="187" t="s">
        <v>84</v>
      </c>
      <c r="N281" s="190" t="str">
        <f t="shared" si="26"/>
        <v/>
      </c>
      <c r="P281" s="180" t="str">
        <f t="shared" si="27"/>
        <v/>
      </c>
      <c r="Q281" s="180" t="str">
        <f t="shared" si="28"/>
        <v/>
      </c>
      <c r="R281" s="191" t="str">
        <f t="shared" si="29"/>
        <v>http://www.cengage.com/search/showresults.do?Ntk=APG&amp;Ntt=9780028663456&amp;N=197</v>
      </c>
      <c r="S281" s="192" t="s">
        <v>373</v>
      </c>
      <c r="W281" s="181"/>
      <c r="Y281" s="179"/>
    </row>
    <row r="282" spans="1:25" s="140" customFormat="1" x14ac:dyDescent="0.3">
      <c r="A282" s="183"/>
      <c r="B282" s="184" t="str">
        <f t="shared" si="25"/>
        <v>Philosophy: Sources, Perspectives and Methodologies</v>
      </c>
      <c r="C282" s="185">
        <v>9780028662961</v>
      </c>
      <c r="D282" s="186" t="s">
        <v>80</v>
      </c>
      <c r="E282" s="186" t="s">
        <v>367</v>
      </c>
      <c r="F282" s="187" t="s">
        <v>8</v>
      </c>
      <c r="G282" s="187">
        <v>1</v>
      </c>
      <c r="H282" s="188">
        <v>42440</v>
      </c>
      <c r="I282" s="187">
        <v>2016</v>
      </c>
      <c r="J282" s="187" t="s">
        <v>8</v>
      </c>
      <c r="K282" s="198">
        <v>216.7</v>
      </c>
      <c r="L282" s="195" t="s">
        <v>320</v>
      </c>
      <c r="M282" s="195" t="s">
        <v>84</v>
      </c>
      <c r="N282" s="190" t="str">
        <f t="shared" si="26"/>
        <v/>
      </c>
      <c r="P282" s="180" t="str">
        <f t="shared" si="27"/>
        <v/>
      </c>
      <c r="Q282" s="180" t="str">
        <f t="shared" si="28"/>
        <v/>
      </c>
      <c r="R282" s="191" t="str">
        <f t="shared" si="29"/>
        <v>http://www.cengage.com/search/showresults.do?Ntk=APG&amp;Ntt=9780028662961&amp;N=197</v>
      </c>
      <c r="S282" s="192" t="s">
        <v>374</v>
      </c>
      <c r="W282" s="181"/>
      <c r="Y282" s="179"/>
    </row>
    <row r="283" spans="1:25" s="140" customFormat="1" x14ac:dyDescent="0.3">
      <c r="A283" s="183"/>
      <c r="B283" s="184" t="str">
        <f t="shared" si="25"/>
        <v>Philosophy: Sports</v>
      </c>
      <c r="C283" s="185">
        <v>9780028663463</v>
      </c>
      <c r="D283" s="186" t="s">
        <v>80</v>
      </c>
      <c r="E283" s="186" t="s">
        <v>367</v>
      </c>
      <c r="F283" s="187" t="s">
        <v>8</v>
      </c>
      <c r="G283" s="187">
        <v>1</v>
      </c>
      <c r="H283" s="188">
        <v>42753</v>
      </c>
      <c r="I283" s="187">
        <v>2017</v>
      </c>
      <c r="J283" s="187" t="s">
        <v>8</v>
      </c>
      <c r="K283" s="198">
        <v>216.7</v>
      </c>
      <c r="L283" s="195" t="s">
        <v>320</v>
      </c>
      <c r="M283" s="195" t="s">
        <v>84</v>
      </c>
      <c r="N283" s="190" t="str">
        <f t="shared" si="26"/>
        <v/>
      </c>
      <c r="P283" s="180" t="str">
        <f t="shared" si="27"/>
        <v/>
      </c>
      <c r="Q283" s="180" t="str">
        <f t="shared" si="28"/>
        <v/>
      </c>
      <c r="R283" s="191" t="str">
        <f t="shared" si="29"/>
        <v>http://www.cengage.com/search/showresults.do?Ntk=APG&amp;Ntt=9780028663463&amp;N=197</v>
      </c>
      <c r="S283" s="192" t="s">
        <v>375</v>
      </c>
      <c r="W283" s="181"/>
      <c r="Y283" s="179"/>
    </row>
    <row r="284" spans="1:25" s="140" customFormat="1" x14ac:dyDescent="0.3">
      <c r="A284" s="183"/>
      <c r="B284" s="184" t="str">
        <f t="shared" si="25"/>
        <v>Philosophy: Technology</v>
      </c>
      <c r="C284" s="185">
        <v>9780028663470</v>
      </c>
      <c r="D284" s="186" t="s">
        <v>80</v>
      </c>
      <c r="E284" s="186" t="s">
        <v>367</v>
      </c>
      <c r="F284" s="187" t="s">
        <v>8</v>
      </c>
      <c r="G284" s="187">
        <v>1</v>
      </c>
      <c r="H284" s="188">
        <v>42850</v>
      </c>
      <c r="I284" s="187">
        <v>2017</v>
      </c>
      <c r="J284" s="187" t="s">
        <v>8</v>
      </c>
      <c r="K284" s="198">
        <v>216.7</v>
      </c>
      <c r="L284" s="195" t="s">
        <v>320</v>
      </c>
      <c r="M284" s="195" t="s">
        <v>84</v>
      </c>
      <c r="N284" s="190" t="str">
        <f t="shared" si="26"/>
        <v/>
      </c>
      <c r="P284" s="180" t="str">
        <f t="shared" si="27"/>
        <v/>
      </c>
      <c r="Q284" s="180" t="str">
        <f t="shared" si="28"/>
        <v/>
      </c>
      <c r="R284" s="191" t="str">
        <f t="shared" si="29"/>
        <v>http://www.cengage.com/search/showresults.do?Ntk=APG&amp;Ntt=9780028663470&amp;N=197</v>
      </c>
      <c r="S284" s="192" t="s">
        <v>376</v>
      </c>
      <c r="W284" s="181"/>
      <c r="Y284" s="179"/>
    </row>
    <row r="285" spans="1:25" s="140" customFormat="1" ht="28.8" x14ac:dyDescent="0.3">
      <c r="A285" s="183"/>
      <c r="B285" s="184" t="str">
        <f t="shared" si="25"/>
        <v>Pivotal Presidents: Profiles in Leadership: George W. Bush</v>
      </c>
      <c r="C285" s="193">
        <v>9781680486308</v>
      </c>
      <c r="D285" s="194" t="s">
        <v>14</v>
      </c>
      <c r="E285" s="194" t="s">
        <v>129</v>
      </c>
      <c r="F285" s="195" t="s">
        <v>8</v>
      </c>
      <c r="G285" s="196">
        <v>1</v>
      </c>
      <c r="H285" s="197">
        <v>43014</v>
      </c>
      <c r="I285" s="196">
        <v>2018</v>
      </c>
      <c r="J285" s="195" t="s">
        <v>8</v>
      </c>
      <c r="K285" s="198">
        <v>37.29</v>
      </c>
      <c r="L285" s="195" t="s">
        <v>16</v>
      </c>
      <c r="M285" s="195" t="s">
        <v>10</v>
      </c>
      <c r="N285" s="190" t="str">
        <f t="shared" si="26"/>
        <v/>
      </c>
      <c r="P285" s="180" t="str">
        <f t="shared" si="27"/>
        <v/>
      </c>
      <c r="Q285" s="180" t="str">
        <f t="shared" si="28"/>
        <v/>
      </c>
      <c r="R285" s="191" t="str">
        <f t="shared" si="29"/>
        <v>http://www.cengage.com/search/showresults.do?Ntk=APG&amp;Ntt=9781680486308&amp;N=197</v>
      </c>
      <c r="S285" s="192" t="s">
        <v>300</v>
      </c>
      <c r="W285" s="181"/>
      <c r="Y285" s="179"/>
    </row>
    <row r="286" spans="1:25" s="140" customFormat="1" ht="28.8" x14ac:dyDescent="0.3">
      <c r="A286" s="183"/>
      <c r="B286" s="184" t="str">
        <f t="shared" si="25"/>
        <v>Pivotal Presidents: Profiles in Leadership: Harry S. Truman</v>
      </c>
      <c r="C286" s="193">
        <v>9781680486346</v>
      </c>
      <c r="D286" s="194" t="s">
        <v>14</v>
      </c>
      <c r="E286" s="194" t="s">
        <v>129</v>
      </c>
      <c r="F286" s="195" t="s">
        <v>8</v>
      </c>
      <c r="G286" s="196">
        <v>1</v>
      </c>
      <c r="H286" s="197">
        <v>43014</v>
      </c>
      <c r="I286" s="196">
        <v>2018</v>
      </c>
      <c r="J286" s="195" t="s">
        <v>8</v>
      </c>
      <c r="K286" s="189">
        <v>37.29</v>
      </c>
      <c r="L286" s="187" t="s">
        <v>16</v>
      </c>
      <c r="M286" s="187" t="s">
        <v>10</v>
      </c>
      <c r="N286" s="190" t="str">
        <f t="shared" si="26"/>
        <v/>
      </c>
      <c r="P286" s="180" t="str">
        <f t="shared" si="27"/>
        <v/>
      </c>
      <c r="Q286" s="180" t="str">
        <f t="shared" si="28"/>
        <v/>
      </c>
      <c r="R286" s="191" t="str">
        <f t="shared" si="29"/>
        <v>http://www.cengage.com/search/showresults.do?Ntk=APG&amp;Ntt=9781680486346&amp;N=197</v>
      </c>
      <c r="S286" s="192" t="s">
        <v>301</v>
      </c>
      <c r="W286" s="181"/>
      <c r="Y286" s="179"/>
    </row>
    <row r="287" spans="1:25" s="140" customFormat="1" ht="28.8" x14ac:dyDescent="0.3">
      <c r="A287" s="183"/>
      <c r="B287" s="184" t="str">
        <f t="shared" si="25"/>
        <v>Pivotal Presidents: Profiles in Leadership: Theodore Roosevelt</v>
      </c>
      <c r="C287" s="193">
        <v>9781680486322</v>
      </c>
      <c r="D287" s="194" t="s">
        <v>14</v>
      </c>
      <c r="E287" s="194" t="s">
        <v>129</v>
      </c>
      <c r="F287" s="195" t="s">
        <v>8</v>
      </c>
      <c r="G287" s="196">
        <v>1</v>
      </c>
      <c r="H287" s="197">
        <v>43014</v>
      </c>
      <c r="I287" s="196">
        <v>2018</v>
      </c>
      <c r="J287" s="195" t="s">
        <v>8</v>
      </c>
      <c r="K287" s="189">
        <v>37.29</v>
      </c>
      <c r="L287" s="187" t="s">
        <v>16</v>
      </c>
      <c r="M287" s="187" t="s">
        <v>10</v>
      </c>
      <c r="N287" s="190" t="str">
        <f t="shared" si="26"/>
        <v/>
      </c>
      <c r="P287" s="180" t="str">
        <f t="shared" si="27"/>
        <v/>
      </c>
      <c r="Q287" s="180" t="str">
        <f t="shared" si="28"/>
        <v/>
      </c>
      <c r="R287" s="191" t="str">
        <f t="shared" si="29"/>
        <v>http://www.cengage.com/search/showresults.do?Ntk=APG&amp;Ntt=9781680486322&amp;N=197</v>
      </c>
      <c r="S287" s="192" t="s">
        <v>302</v>
      </c>
      <c r="W287" s="181"/>
      <c r="Y287" s="179"/>
    </row>
    <row r="288" spans="1:25" s="140" customFormat="1" ht="28.8" x14ac:dyDescent="0.3">
      <c r="A288" s="183"/>
      <c r="B288" s="184" t="str">
        <f t="shared" si="25"/>
        <v>Pivotal Presidents: Profiles in Leadership: Woodrow Wilson</v>
      </c>
      <c r="C288" s="193">
        <v>9781680486360</v>
      </c>
      <c r="D288" s="194" t="s">
        <v>14</v>
      </c>
      <c r="E288" s="194" t="s">
        <v>129</v>
      </c>
      <c r="F288" s="195" t="s">
        <v>8</v>
      </c>
      <c r="G288" s="196">
        <v>1</v>
      </c>
      <c r="H288" s="197">
        <v>43014</v>
      </c>
      <c r="I288" s="196">
        <v>2018</v>
      </c>
      <c r="J288" s="195" t="s">
        <v>8</v>
      </c>
      <c r="K288" s="189">
        <v>37.29</v>
      </c>
      <c r="L288" s="187" t="s">
        <v>16</v>
      </c>
      <c r="M288" s="187" t="s">
        <v>10</v>
      </c>
      <c r="N288" s="190" t="str">
        <f t="shared" si="26"/>
        <v/>
      </c>
      <c r="P288" s="180" t="str">
        <f t="shared" si="27"/>
        <v/>
      </c>
      <c r="Q288" s="180" t="str">
        <f t="shared" si="28"/>
        <v/>
      </c>
      <c r="R288" s="191" t="str">
        <f t="shared" si="29"/>
        <v>http://www.cengage.com/search/showresults.do?Ntk=APG&amp;Ntt=9781680486360&amp;N=197</v>
      </c>
      <c r="S288" s="192" t="s">
        <v>303</v>
      </c>
      <c r="W288" s="181"/>
      <c r="Y288" s="179"/>
    </row>
    <row r="289" spans="1:25" s="140" customFormat="1" x14ac:dyDescent="0.3">
      <c r="A289" s="183"/>
      <c r="B289" s="184" t="str">
        <f t="shared" si="25"/>
        <v>Poetry For Students</v>
      </c>
      <c r="C289" s="185">
        <v>9781410328526</v>
      </c>
      <c r="D289" s="186" t="s">
        <v>6</v>
      </c>
      <c r="E289" s="186" t="s">
        <v>7</v>
      </c>
      <c r="F289" s="187">
        <v>55</v>
      </c>
      <c r="G289" s="187" t="s">
        <v>8</v>
      </c>
      <c r="H289" s="188">
        <v>42762</v>
      </c>
      <c r="I289" s="187">
        <v>2017</v>
      </c>
      <c r="J289" s="187" t="s">
        <v>8</v>
      </c>
      <c r="K289" s="189">
        <v>202.4</v>
      </c>
      <c r="L289" s="187" t="s">
        <v>9</v>
      </c>
      <c r="M289" s="187" t="s">
        <v>10</v>
      </c>
      <c r="N289" s="190" t="str">
        <f t="shared" si="26"/>
        <v/>
      </c>
      <c r="P289" s="180" t="str">
        <f t="shared" si="27"/>
        <v/>
      </c>
      <c r="Q289" s="180" t="str">
        <f t="shared" si="28"/>
        <v/>
      </c>
      <c r="R289" s="191" t="str">
        <f t="shared" si="29"/>
        <v>http://www.cengage.com/search/showresults.do?Ntk=APG&amp;Ntt=9781410328526&amp;N=197</v>
      </c>
      <c r="S289" s="192" t="s">
        <v>377</v>
      </c>
      <c r="W289" s="181"/>
      <c r="Y289" s="179"/>
    </row>
    <row r="290" spans="1:25" s="140" customFormat="1" x14ac:dyDescent="0.3">
      <c r="A290" s="183"/>
      <c r="B290" s="184" t="str">
        <f t="shared" si="25"/>
        <v>Poetry For Students</v>
      </c>
      <c r="C290" s="185">
        <v>9781410328557</v>
      </c>
      <c r="D290" s="186" t="s">
        <v>6</v>
      </c>
      <c r="E290" s="186" t="s">
        <v>7</v>
      </c>
      <c r="F290" s="187">
        <v>58</v>
      </c>
      <c r="G290" s="187" t="s">
        <v>8</v>
      </c>
      <c r="H290" s="188">
        <v>43119</v>
      </c>
      <c r="I290" s="187">
        <v>2018</v>
      </c>
      <c r="J290" s="187" t="s">
        <v>8</v>
      </c>
      <c r="K290" s="189">
        <v>202.4</v>
      </c>
      <c r="L290" s="187" t="s">
        <v>9</v>
      </c>
      <c r="M290" s="187" t="s">
        <v>10</v>
      </c>
      <c r="N290" s="190" t="str">
        <f t="shared" si="26"/>
        <v/>
      </c>
      <c r="P290" s="180" t="str">
        <f t="shared" si="27"/>
        <v/>
      </c>
      <c r="Q290" s="180" t="str">
        <f t="shared" si="28"/>
        <v/>
      </c>
      <c r="R290" s="191" t="str">
        <f t="shared" si="29"/>
        <v>http://www.cengage.com/search/showresults.do?Ntk=APG&amp;Ntt=9781410328557&amp;N=197</v>
      </c>
      <c r="S290" s="192" t="s">
        <v>377</v>
      </c>
      <c r="W290" s="181"/>
      <c r="Y290" s="179"/>
    </row>
    <row r="291" spans="1:25" s="140" customFormat="1" x14ac:dyDescent="0.3">
      <c r="A291" s="183"/>
      <c r="B291" s="184" t="str">
        <f t="shared" si="25"/>
        <v>Poetry For Students</v>
      </c>
      <c r="C291" s="185">
        <v>9781410365538</v>
      </c>
      <c r="D291" s="186" t="s">
        <v>6</v>
      </c>
      <c r="E291" s="186" t="s">
        <v>7</v>
      </c>
      <c r="F291" s="187">
        <v>59</v>
      </c>
      <c r="G291" s="187" t="s">
        <v>8</v>
      </c>
      <c r="H291" s="188">
        <v>43209</v>
      </c>
      <c r="I291" s="187">
        <v>2018</v>
      </c>
      <c r="J291" s="187" t="s">
        <v>8</v>
      </c>
      <c r="K291" s="189">
        <v>202.4</v>
      </c>
      <c r="L291" s="187" t="s">
        <v>9</v>
      </c>
      <c r="M291" s="187" t="s">
        <v>10</v>
      </c>
      <c r="N291" s="190" t="str">
        <f t="shared" si="26"/>
        <v/>
      </c>
      <c r="P291" s="180" t="str">
        <f t="shared" si="27"/>
        <v/>
      </c>
      <c r="Q291" s="180" t="str">
        <f t="shared" si="28"/>
        <v/>
      </c>
      <c r="R291" s="191" t="str">
        <f t="shared" si="29"/>
        <v>http://www.cengage.com/search/showresults.do?Ntk=APG&amp;Ntt=9781410365538&amp;N=197</v>
      </c>
      <c r="S291" s="192" t="s">
        <v>377</v>
      </c>
      <c r="W291" s="181"/>
      <c r="Y291" s="179"/>
    </row>
    <row r="292" spans="1:25" s="140" customFormat="1" x14ac:dyDescent="0.3">
      <c r="A292" s="183"/>
      <c r="B292" s="184" t="str">
        <f t="shared" si="25"/>
        <v>Poetry For Students</v>
      </c>
      <c r="C292" s="185">
        <v>9781410365545</v>
      </c>
      <c r="D292" s="186" t="s">
        <v>6</v>
      </c>
      <c r="E292" s="186" t="s">
        <v>7</v>
      </c>
      <c r="F292" s="187">
        <v>60</v>
      </c>
      <c r="G292" s="187" t="s">
        <v>8</v>
      </c>
      <c r="H292" s="188">
        <v>43454</v>
      </c>
      <c r="I292" s="187">
        <v>2019</v>
      </c>
      <c r="J292" s="187" t="s">
        <v>8</v>
      </c>
      <c r="K292" s="189">
        <v>202.4</v>
      </c>
      <c r="L292" s="187" t="s">
        <v>9</v>
      </c>
      <c r="M292" s="187" t="s">
        <v>10</v>
      </c>
      <c r="N292" s="190" t="str">
        <f t="shared" si="26"/>
        <v/>
      </c>
      <c r="P292" s="180" t="str">
        <f t="shared" si="27"/>
        <v/>
      </c>
      <c r="Q292" s="180" t="str">
        <f t="shared" si="28"/>
        <v/>
      </c>
      <c r="R292" s="191" t="str">
        <f t="shared" si="29"/>
        <v>http://www.cengage.com/search/showresults.do?Ntk=APG&amp;Ntt=9781410365545&amp;N=197</v>
      </c>
      <c r="S292" s="192" t="s">
        <v>377</v>
      </c>
      <c r="W292" s="181"/>
      <c r="Y292" s="179"/>
    </row>
    <row r="293" spans="1:25" s="140" customFormat="1" x14ac:dyDescent="0.3">
      <c r="A293" s="183"/>
      <c r="B293" s="184" t="str">
        <f t="shared" si="25"/>
        <v xml:space="preserve">Poetry For Students </v>
      </c>
      <c r="C293" s="185">
        <v>9781410314505</v>
      </c>
      <c r="D293" s="186" t="s">
        <v>6</v>
      </c>
      <c r="E293" s="186" t="s">
        <v>7</v>
      </c>
      <c r="F293" s="187">
        <v>51</v>
      </c>
      <c r="G293" s="187" t="s">
        <v>8</v>
      </c>
      <c r="H293" s="188">
        <v>42362</v>
      </c>
      <c r="I293" s="187">
        <v>2016</v>
      </c>
      <c r="J293" s="187" t="s">
        <v>8</v>
      </c>
      <c r="K293" s="189">
        <v>202.4</v>
      </c>
      <c r="L293" s="187" t="s">
        <v>9</v>
      </c>
      <c r="M293" s="187" t="s">
        <v>10</v>
      </c>
      <c r="N293" s="190" t="str">
        <f t="shared" si="26"/>
        <v/>
      </c>
      <c r="P293" s="180" t="str">
        <f t="shared" si="27"/>
        <v/>
      </c>
      <c r="Q293" s="180" t="str">
        <f t="shared" si="28"/>
        <v/>
      </c>
      <c r="R293" s="191" t="str">
        <f t="shared" si="29"/>
        <v>http://www.cengage.com/search/showresults.do?Ntk=APG&amp;Ntt=9781410314505&amp;N=197</v>
      </c>
      <c r="S293" s="192" t="s">
        <v>378</v>
      </c>
      <c r="W293" s="181"/>
      <c r="Y293" s="179"/>
    </row>
    <row r="294" spans="1:25" s="140" customFormat="1" x14ac:dyDescent="0.3">
      <c r="A294" s="183"/>
      <c r="B294" s="184" t="str">
        <f t="shared" ref="B294:B322" si="30">HYPERLINK(R294,S294)</f>
        <v xml:space="preserve">Poetry For Students </v>
      </c>
      <c r="C294" s="185">
        <v>9781410314512</v>
      </c>
      <c r="D294" s="186" t="s">
        <v>6</v>
      </c>
      <c r="E294" s="186" t="s">
        <v>7</v>
      </c>
      <c r="F294" s="187">
        <v>52</v>
      </c>
      <c r="G294" s="187" t="s">
        <v>8</v>
      </c>
      <c r="H294" s="188">
        <v>42409</v>
      </c>
      <c r="I294" s="187">
        <v>2016</v>
      </c>
      <c r="J294" s="187" t="s">
        <v>8</v>
      </c>
      <c r="K294" s="189">
        <v>202.4</v>
      </c>
      <c r="L294" s="187" t="s">
        <v>9</v>
      </c>
      <c r="M294" s="187" t="s">
        <v>10</v>
      </c>
      <c r="N294" s="190" t="str">
        <f t="shared" si="26"/>
        <v/>
      </c>
      <c r="P294" s="180" t="str">
        <f t="shared" si="27"/>
        <v/>
      </c>
      <c r="Q294" s="180" t="str">
        <f t="shared" si="28"/>
        <v/>
      </c>
      <c r="R294" s="191" t="str">
        <f t="shared" si="29"/>
        <v>http://www.cengage.com/search/showresults.do?Ntk=APG&amp;Ntt=9781410314512&amp;N=197</v>
      </c>
      <c r="S294" s="192" t="s">
        <v>378</v>
      </c>
      <c r="W294" s="181"/>
      <c r="Y294" s="179"/>
    </row>
    <row r="295" spans="1:25" s="140" customFormat="1" x14ac:dyDescent="0.3">
      <c r="A295" s="183"/>
      <c r="B295" s="184" t="str">
        <f t="shared" si="30"/>
        <v xml:space="preserve">Poetry For Students </v>
      </c>
      <c r="C295" s="185">
        <v>9781410314529</v>
      </c>
      <c r="D295" s="186" t="s">
        <v>6</v>
      </c>
      <c r="E295" s="186" t="s">
        <v>7</v>
      </c>
      <c r="F295" s="187">
        <v>53</v>
      </c>
      <c r="G295" s="187" t="s">
        <v>8</v>
      </c>
      <c r="H295" s="188">
        <v>42524</v>
      </c>
      <c r="I295" s="187">
        <v>2016</v>
      </c>
      <c r="J295" s="187" t="s">
        <v>8</v>
      </c>
      <c r="K295" s="189">
        <v>202.4</v>
      </c>
      <c r="L295" s="187" t="s">
        <v>9</v>
      </c>
      <c r="M295" s="187" t="s">
        <v>10</v>
      </c>
      <c r="N295" s="190" t="str">
        <f t="shared" si="26"/>
        <v/>
      </c>
      <c r="P295" s="180" t="str">
        <f t="shared" si="27"/>
        <v/>
      </c>
      <c r="Q295" s="180" t="str">
        <f t="shared" si="28"/>
        <v/>
      </c>
      <c r="R295" s="191" t="str">
        <f t="shared" si="29"/>
        <v>http://www.cengage.com/search/showresults.do?Ntk=APG&amp;Ntt=9781410314529&amp;N=197</v>
      </c>
      <c r="S295" s="192" t="s">
        <v>378</v>
      </c>
      <c r="W295" s="181"/>
      <c r="Y295" s="179"/>
    </row>
    <row r="296" spans="1:25" s="140" customFormat="1" x14ac:dyDescent="0.3">
      <c r="A296" s="183"/>
      <c r="B296" s="184" t="str">
        <f t="shared" si="30"/>
        <v xml:space="preserve">Poetry For Students </v>
      </c>
      <c r="C296" s="185">
        <v>9781410328519</v>
      </c>
      <c r="D296" s="186" t="s">
        <v>6</v>
      </c>
      <c r="E296" s="186" t="s">
        <v>7</v>
      </c>
      <c r="F296" s="187">
        <v>54</v>
      </c>
      <c r="G296" s="187" t="s">
        <v>8</v>
      </c>
      <c r="H296" s="188">
        <v>42731</v>
      </c>
      <c r="I296" s="187">
        <v>2017</v>
      </c>
      <c r="J296" s="187" t="s">
        <v>8</v>
      </c>
      <c r="K296" s="198">
        <v>202.4</v>
      </c>
      <c r="L296" s="195" t="s">
        <v>9</v>
      </c>
      <c r="M296" s="195" t="s">
        <v>10</v>
      </c>
      <c r="N296" s="190" t="str">
        <f t="shared" si="26"/>
        <v/>
      </c>
      <c r="P296" s="180" t="str">
        <f t="shared" si="27"/>
        <v/>
      </c>
      <c r="Q296" s="180" t="str">
        <f t="shared" si="28"/>
        <v/>
      </c>
      <c r="R296" s="191" t="str">
        <f t="shared" si="29"/>
        <v>http://www.cengage.com/search/showresults.do?Ntk=APG&amp;Ntt=9781410328519&amp;N=197</v>
      </c>
      <c r="S296" s="192" t="s">
        <v>378</v>
      </c>
      <c r="W296" s="181"/>
      <c r="Y296" s="179"/>
    </row>
    <row r="297" spans="1:25" s="140" customFormat="1" x14ac:dyDescent="0.3">
      <c r="A297" s="183"/>
      <c r="B297" s="184" t="str">
        <f t="shared" si="30"/>
        <v xml:space="preserve">Poetry For Students </v>
      </c>
      <c r="C297" s="185">
        <v>9781410328533</v>
      </c>
      <c r="D297" s="186" t="s">
        <v>6</v>
      </c>
      <c r="E297" s="186" t="s">
        <v>7</v>
      </c>
      <c r="F297" s="187">
        <v>56</v>
      </c>
      <c r="G297" s="187" t="s">
        <v>8</v>
      </c>
      <c r="H297" s="188">
        <v>42887</v>
      </c>
      <c r="I297" s="187">
        <v>2017</v>
      </c>
      <c r="J297" s="187" t="s">
        <v>8</v>
      </c>
      <c r="K297" s="189">
        <v>202.4</v>
      </c>
      <c r="L297" s="187" t="s">
        <v>9</v>
      </c>
      <c r="M297" s="187" t="s">
        <v>10</v>
      </c>
      <c r="N297" s="190" t="str">
        <f t="shared" si="26"/>
        <v/>
      </c>
      <c r="P297" s="180" t="str">
        <f t="shared" si="27"/>
        <v/>
      </c>
      <c r="Q297" s="180" t="str">
        <f t="shared" si="28"/>
        <v/>
      </c>
      <c r="R297" s="191" t="str">
        <f t="shared" si="29"/>
        <v>http://www.cengage.com/search/showresults.do?Ntk=APG&amp;Ntt=9781410328533&amp;N=197</v>
      </c>
      <c r="S297" s="192" t="s">
        <v>378</v>
      </c>
      <c r="W297" s="181"/>
      <c r="Y297" s="179"/>
    </row>
    <row r="298" spans="1:25" s="140" customFormat="1" x14ac:dyDescent="0.3">
      <c r="A298" s="183"/>
      <c r="B298" s="184" t="str">
        <f t="shared" si="30"/>
        <v xml:space="preserve">Poetry For Students </v>
      </c>
      <c r="C298" s="185">
        <v>9781410328540</v>
      </c>
      <c r="D298" s="186" t="s">
        <v>6</v>
      </c>
      <c r="E298" s="186" t="s">
        <v>7</v>
      </c>
      <c r="F298" s="187">
        <v>57</v>
      </c>
      <c r="G298" s="187" t="s">
        <v>8</v>
      </c>
      <c r="H298" s="188">
        <v>43083</v>
      </c>
      <c r="I298" s="187">
        <v>2018</v>
      </c>
      <c r="J298" s="187" t="s">
        <v>8</v>
      </c>
      <c r="K298" s="198">
        <v>202.4</v>
      </c>
      <c r="L298" s="195" t="s">
        <v>9</v>
      </c>
      <c r="M298" s="195" t="s">
        <v>10</v>
      </c>
      <c r="N298" s="190" t="str">
        <f t="shared" si="26"/>
        <v/>
      </c>
      <c r="P298" s="180" t="str">
        <f t="shared" si="27"/>
        <v/>
      </c>
      <c r="Q298" s="180" t="str">
        <f t="shared" si="28"/>
        <v/>
      </c>
      <c r="R298" s="191" t="str">
        <f t="shared" si="29"/>
        <v>http://www.cengage.com/search/showresults.do?Ntk=APG&amp;Ntt=9781410328540&amp;N=197</v>
      </c>
      <c r="S298" s="192" t="s">
        <v>378</v>
      </c>
      <c r="W298" s="181"/>
      <c r="Y298" s="179"/>
    </row>
    <row r="299" spans="1:25" s="140" customFormat="1" x14ac:dyDescent="0.3">
      <c r="A299" s="183"/>
      <c r="B299" s="184" t="str">
        <f t="shared" si="30"/>
        <v>Poetry For Students Best of</v>
      </c>
      <c r="C299" s="193">
        <v>9781410388360</v>
      </c>
      <c r="D299" s="194" t="s">
        <v>6</v>
      </c>
      <c r="E299" s="194" t="s">
        <v>7</v>
      </c>
      <c r="F299" s="196">
        <v>61</v>
      </c>
      <c r="G299" s="195" t="s">
        <v>8</v>
      </c>
      <c r="H299" s="197">
        <v>43628</v>
      </c>
      <c r="I299" s="196">
        <v>2019</v>
      </c>
      <c r="J299" s="195" t="s">
        <v>8</v>
      </c>
      <c r="K299" s="198">
        <v>202.4</v>
      </c>
      <c r="L299" s="195" t="s">
        <v>9</v>
      </c>
      <c r="M299" s="195" t="s">
        <v>10</v>
      </c>
      <c r="N299" s="190" t="str">
        <f t="shared" si="26"/>
        <v/>
      </c>
      <c r="P299" s="180" t="str">
        <f t="shared" si="27"/>
        <v/>
      </c>
      <c r="Q299" s="180" t="str">
        <f t="shared" si="28"/>
        <v/>
      </c>
      <c r="R299" s="191" t="str">
        <f t="shared" si="29"/>
        <v>http://www.cengage.com/search/showresults.do?Ntk=APG&amp;Ntt=9781410388360&amp;N=197</v>
      </c>
      <c r="S299" s="192" t="s">
        <v>17</v>
      </c>
      <c r="W299" s="181"/>
      <c r="Y299" s="179"/>
    </row>
    <row r="300" spans="1:25" s="140" customFormat="1" ht="28.8" x14ac:dyDescent="0.3">
      <c r="A300" s="183"/>
      <c r="B300" s="184" t="str">
        <f t="shared" si="30"/>
        <v>Posthumanism: The Future of Homo Sapiens</v>
      </c>
      <c r="C300" s="185">
        <v>9780028664484</v>
      </c>
      <c r="D300" s="186" t="s">
        <v>80</v>
      </c>
      <c r="E300" s="186" t="s">
        <v>81</v>
      </c>
      <c r="F300" s="187" t="s">
        <v>8</v>
      </c>
      <c r="G300" s="187">
        <v>1</v>
      </c>
      <c r="H300" s="188">
        <v>43118</v>
      </c>
      <c r="I300" s="187">
        <v>2018</v>
      </c>
      <c r="J300" s="187" t="s">
        <v>8</v>
      </c>
      <c r="K300" s="198">
        <v>216.7</v>
      </c>
      <c r="L300" s="195" t="s">
        <v>10</v>
      </c>
      <c r="M300" s="195" t="s">
        <v>84</v>
      </c>
      <c r="N300" s="190" t="str">
        <f t="shared" si="26"/>
        <v/>
      </c>
      <c r="P300" s="180" t="str">
        <f t="shared" si="27"/>
        <v/>
      </c>
      <c r="Q300" s="180" t="str">
        <f t="shared" si="28"/>
        <v/>
      </c>
      <c r="R300" s="191" t="str">
        <f t="shared" si="29"/>
        <v>http://www.cengage.com/search/showresults.do?Ntk=APG&amp;Ntt=9780028664484&amp;N=197</v>
      </c>
      <c r="S300" s="192" t="s">
        <v>379</v>
      </c>
      <c r="W300" s="181"/>
      <c r="Y300" s="179"/>
    </row>
    <row r="301" spans="1:25" s="140" customFormat="1" ht="28.8" x14ac:dyDescent="0.3">
      <c r="A301" s="183"/>
      <c r="B301" s="184" t="str">
        <f t="shared" si="30"/>
        <v>Power and Religion in Medieval and Renaissance Times: The Emergence of Modern Europe</v>
      </c>
      <c r="C301" s="193">
        <v>9781680486223</v>
      </c>
      <c r="D301" s="194" t="s">
        <v>14</v>
      </c>
      <c r="E301" s="194" t="s">
        <v>139</v>
      </c>
      <c r="F301" s="195" t="s">
        <v>8</v>
      </c>
      <c r="G301" s="196">
        <v>1</v>
      </c>
      <c r="H301" s="197">
        <v>43014</v>
      </c>
      <c r="I301" s="196">
        <v>2018</v>
      </c>
      <c r="J301" s="195" t="s">
        <v>8</v>
      </c>
      <c r="K301" s="198">
        <v>39.880000000000003</v>
      </c>
      <c r="L301" s="195" t="s">
        <v>9</v>
      </c>
      <c r="M301" s="195" t="s">
        <v>10</v>
      </c>
      <c r="N301" s="190" t="str">
        <f t="shared" si="26"/>
        <v/>
      </c>
      <c r="P301" s="180" t="str">
        <f t="shared" si="27"/>
        <v/>
      </c>
      <c r="Q301" s="180" t="str">
        <f t="shared" si="28"/>
        <v/>
      </c>
      <c r="R301" s="191" t="str">
        <f t="shared" si="29"/>
        <v>http://www.cengage.com/search/showresults.do?Ntk=APG&amp;Ntt=9781680486223&amp;N=197</v>
      </c>
      <c r="S301" s="192" t="s">
        <v>209</v>
      </c>
      <c r="W301" s="181"/>
      <c r="Y301" s="179"/>
    </row>
    <row r="302" spans="1:25" s="140" customFormat="1" ht="28.8" x14ac:dyDescent="0.3">
      <c r="A302" s="183"/>
      <c r="B302" s="184" t="str">
        <f t="shared" si="30"/>
        <v>Power and Religion in Medieval and Renaissance Times: The End of the Middle Ages</v>
      </c>
      <c r="C302" s="193">
        <v>9781680486247</v>
      </c>
      <c r="D302" s="194" t="s">
        <v>14</v>
      </c>
      <c r="E302" s="194" t="s">
        <v>139</v>
      </c>
      <c r="F302" s="195" t="s">
        <v>8</v>
      </c>
      <c r="G302" s="196">
        <v>1</v>
      </c>
      <c r="H302" s="197">
        <v>43014</v>
      </c>
      <c r="I302" s="196">
        <v>2018</v>
      </c>
      <c r="J302" s="195" t="s">
        <v>8</v>
      </c>
      <c r="K302" s="189">
        <v>39.880000000000003</v>
      </c>
      <c r="L302" s="187" t="s">
        <v>9</v>
      </c>
      <c r="M302" s="187" t="s">
        <v>10</v>
      </c>
      <c r="N302" s="190" t="str">
        <f t="shared" si="26"/>
        <v/>
      </c>
      <c r="P302" s="180" t="str">
        <f t="shared" si="27"/>
        <v/>
      </c>
      <c r="Q302" s="180" t="str">
        <f t="shared" si="28"/>
        <v/>
      </c>
      <c r="R302" s="191" t="str">
        <f t="shared" si="29"/>
        <v>http://www.cengage.com/search/showresults.do?Ntk=APG&amp;Ntt=9781680486247&amp;N=197</v>
      </c>
      <c r="S302" s="192" t="s">
        <v>208</v>
      </c>
      <c r="W302" s="181"/>
      <c r="Y302" s="179"/>
    </row>
    <row r="303" spans="1:25" s="140" customFormat="1" ht="28.8" x14ac:dyDescent="0.3">
      <c r="A303" s="183"/>
      <c r="B303" s="184" t="str">
        <f t="shared" si="30"/>
        <v>Power and Religion in Medieval and Renaissance Times: The Fall of the Roman World and the Rise of Christianity</v>
      </c>
      <c r="C303" s="193">
        <v>9781680486261</v>
      </c>
      <c r="D303" s="194" t="s">
        <v>14</v>
      </c>
      <c r="E303" s="194" t="s">
        <v>139</v>
      </c>
      <c r="F303" s="195" t="s">
        <v>8</v>
      </c>
      <c r="G303" s="196">
        <v>1</v>
      </c>
      <c r="H303" s="197">
        <v>43014</v>
      </c>
      <c r="I303" s="196">
        <v>2018</v>
      </c>
      <c r="J303" s="195" t="s">
        <v>8</v>
      </c>
      <c r="K303" s="198">
        <v>39.880000000000003</v>
      </c>
      <c r="L303" s="195" t="s">
        <v>9</v>
      </c>
      <c r="M303" s="195" t="s">
        <v>10</v>
      </c>
      <c r="N303" s="190" t="str">
        <f t="shared" si="26"/>
        <v/>
      </c>
      <c r="P303" s="180" t="str">
        <f t="shared" si="27"/>
        <v/>
      </c>
      <c r="Q303" s="180" t="str">
        <f t="shared" si="28"/>
        <v/>
      </c>
      <c r="R303" s="191" t="str">
        <f t="shared" si="29"/>
        <v>http://www.cengage.com/search/showresults.do?Ntk=APG&amp;Ntt=9781680486261&amp;N=197</v>
      </c>
      <c r="S303" s="192" t="s">
        <v>207</v>
      </c>
      <c r="W303" s="181"/>
      <c r="Y303" s="179"/>
    </row>
    <row r="304" spans="1:25" s="140" customFormat="1" ht="28.8" x14ac:dyDescent="0.3">
      <c r="A304" s="183"/>
      <c r="B304" s="184" t="str">
        <f t="shared" si="30"/>
        <v>Power and Religion in Medieval and Renaissance Times: The Italian and Northern Renaissance</v>
      </c>
      <c r="C304" s="193">
        <v>9781680486285</v>
      </c>
      <c r="D304" s="194" t="s">
        <v>14</v>
      </c>
      <c r="E304" s="194" t="s">
        <v>139</v>
      </c>
      <c r="F304" s="195" t="s">
        <v>8</v>
      </c>
      <c r="G304" s="196">
        <v>1</v>
      </c>
      <c r="H304" s="197">
        <v>43014</v>
      </c>
      <c r="I304" s="196">
        <v>2018</v>
      </c>
      <c r="J304" s="195" t="s">
        <v>8</v>
      </c>
      <c r="K304" s="198">
        <v>39.880000000000003</v>
      </c>
      <c r="L304" s="195" t="s">
        <v>9</v>
      </c>
      <c r="M304" s="195" t="s">
        <v>10</v>
      </c>
      <c r="N304" s="190" t="str">
        <f t="shared" si="26"/>
        <v/>
      </c>
      <c r="P304" s="180" t="str">
        <f t="shared" si="27"/>
        <v/>
      </c>
      <c r="Q304" s="180" t="str">
        <f t="shared" si="28"/>
        <v/>
      </c>
      <c r="R304" s="191" t="str">
        <f t="shared" si="29"/>
        <v>http://www.cengage.com/search/showresults.do?Ntk=APG&amp;Ntt=9781680486285&amp;N=197</v>
      </c>
      <c r="S304" s="192" t="s">
        <v>206</v>
      </c>
      <c r="W304" s="181"/>
      <c r="Y304" s="179"/>
    </row>
    <row r="305" spans="1:25" s="140" customFormat="1" ht="28.8" x14ac:dyDescent="0.3">
      <c r="A305" s="183"/>
      <c r="B305" s="184" t="str">
        <f t="shared" si="30"/>
        <v xml:space="preserve">Protests, Riots, and Rebellions: Civil Unrest in the Modern World </v>
      </c>
      <c r="C305" s="185">
        <v>9781410339096</v>
      </c>
      <c r="D305" s="186" t="s">
        <v>352</v>
      </c>
      <c r="E305" s="186" t="s">
        <v>139</v>
      </c>
      <c r="F305" s="187" t="s">
        <v>8</v>
      </c>
      <c r="G305" s="187">
        <v>1</v>
      </c>
      <c r="H305" s="188">
        <v>43175</v>
      </c>
      <c r="I305" s="187">
        <v>2018</v>
      </c>
      <c r="J305" s="187">
        <v>3</v>
      </c>
      <c r="K305" s="198">
        <v>364.1</v>
      </c>
      <c r="L305" s="195" t="s">
        <v>26</v>
      </c>
      <c r="M305" s="195" t="s">
        <v>21</v>
      </c>
      <c r="N305" s="190" t="str">
        <f t="shared" si="26"/>
        <v/>
      </c>
      <c r="P305" s="180" t="str">
        <f t="shared" si="27"/>
        <v/>
      </c>
      <c r="Q305" s="180" t="str">
        <f t="shared" si="28"/>
        <v/>
      </c>
      <c r="R305" s="191" t="str">
        <f t="shared" si="29"/>
        <v>http://www.cengage.com/search/showresults.do?Ntk=APG&amp;Ntt=9781410339096&amp;N=197</v>
      </c>
      <c r="S305" s="192" t="s">
        <v>380</v>
      </c>
      <c r="W305" s="181"/>
      <c r="Y305" s="179"/>
    </row>
    <row r="306" spans="1:25" s="140" customFormat="1" x14ac:dyDescent="0.3">
      <c r="A306" s="183"/>
      <c r="B306" s="184" t="str">
        <f t="shared" si="30"/>
        <v>Real-World STEM: Develop Economical Solar Power</v>
      </c>
      <c r="C306" s="193">
        <v>9781682822401</v>
      </c>
      <c r="D306" s="194" t="s">
        <v>88</v>
      </c>
      <c r="E306" s="194" t="s">
        <v>28</v>
      </c>
      <c r="F306" s="195" t="s">
        <v>8</v>
      </c>
      <c r="G306" s="196">
        <v>1</v>
      </c>
      <c r="H306" s="197">
        <v>42957</v>
      </c>
      <c r="I306" s="196">
        <v>2018</v>
      </c>
      <c r="J306" s="195" t="s">
        <v>8</v>
      </c>
      <c r="K306" s="198">
        <v>43.95</v>
      </c>
      <c r="L306" s="195" t="s">
        <v>115</v>
      </c>
      <c r="M306" s="195" t="s">
        <v>10</v>
      </c>
      <c r="N306" s="190" t="str">
        <f t="shared" si="26"/>
        <v/>
      </c>
      <c r="P306" s="180" t="str">
        <f t="shared" si="27"/>
        <v/>
      </c>
      <c r="Q306" s="180" t="str">
        <f t="shared" si="28"/>
        <v/>
      </c>
      <c r="R306" s="191" t="str">
        <f t="shared" si="29"/>
        <v>http://www.cengage.com/search/showresults.do?Ntk=APG&amp;Ntt=9781682822401&amp;N=197</v>
      </c>
      <c r="S306" s="192" t="s">
        <v>233</v>
      </c>
      <c r="W306" s="181"/>
      <c r="Y306" s="179"/>
    </row>
    <row r="307" spans="1:25" s="140" customFormat="1" x14ac:dyDescent="0.3">
      <c r="A307" s="183"/>
      <c r="B307" s="184" t="str">
        <f t="shared" si="30"/>
        <v>Real-World STEM: Develop Fusion Energy</v>
      </c>
      <c r="C307" s="193">
        <v>9781682822463</v>
      </c>
      <c r="D307" s="194" t="s">
        <v>88</v>
      </c>
      <c r="E307" s="194" t="s">
        <v>28</v>
      </c>
      <c r="F307" s="195" t="s">
        <v>8</v>
      </c>
      <c r="G307" s="196">
        <v>1</v>
      </c>
      <c r="H307" s="197">
        <v>42948</v>
      </c>
      <c r="I307" s="196">
        <v>2018</v>
      </c>
      <c r="J307" s="195" t="s">
        <v>8</v>
      </c>
      <c r="K307" s="198">
        <v>43.95</v>
      </c>
      <c r="L307" s="195" t="s">
        <v>115</v>
      </c>
      <c r="M307" s="195" t="s">
        <v>10</v>
      </c>
      <c r="N307" s="190" t="str">
        <f t="shared" si="26"/>
        <v/>
      </c>
      <c r="P307" s="180" t="str">
        <f t="shared" si="27"/>
        <v/>
      </c>
      <c r="Q307" s="180" t="str">
        <f t="shared" si="28"/>
        <v/>
      </c>
      <c r="R307" s="191" t="str">
        <f t="shared" si="29"/>
        <v>http://www.cengage.com/search/showresults.do?Ntk=APG&amp;Ntt=9781682822463&amp;N=197</v>
      </c>
      <c r="S307" s="192" t="s">
        <v>246</v>
      </c>
      <c r="W307" s="181"/>
      <c r="Y307" s="179"/>
    </row>
    <row r="308" spans="1:25" s="140" customFormat="1" x14ac:dyDescent="0.3">
      <c r="A308" s="183"/>
      <c r="B308" s="184" t="str">
        <f t="shared" si="30"/>
        <v>Real-World STEM: Eliminate the Threat of Nuclear Terror</v>
      </c>
      <c r="C308" s="193">
        <v>9781682822425</v>
      </c>
      <c r="D308" s="194" t="s">
        <v>88</v>
      </c>
      <c r="E308" s="194" t="s">
        <v>28</v>
      </c>
      <c r="F308" s="195" t="s">
        <v>8</v>
      </c>
      <c r="G308" s="196">
        <v>1</v>
      </c>
      <c r="H308" s="197">
        <v>42948</v>
      </c>
      <c r="I308" s="196">
        <v>2018</v>
      </c>
      <c r="J308" s="195" t="s">
        <v>8</v>
      </c>
      <c r="K308" s="198">
        <v>43.95</v>
      </c>
      <c r="L308" s="195" t="s">
        <v>115</v>
      </c>
      <c r="M308" s="195" t="s">
        <v>10</v>
      </c>
      <c r="N308" s="190" t="str">
        <f t="shared" si="26"/>
        <v/>
      </c>
      <c r="P308" s="180" t="str">
        <f t="shared" si="27"/>
        <v/>
      </c>
      <c r="Q308" s="180" t="str">
        <f t="shared" si="28"/>
        <v/>
      </c>
      <c r="R308" s="191" t="str">
        <f t="shared" si="29"/>
        <v>http://www.cengage.com/search/showresults.do?Ntk=APG&amp;Ntt=9781682822425&amp;N=197</v>
      </c>
      <c r="S308" s="192" t="s">
        <v>244</v>
      </c>
      <c r="W308" s="181"/>
      <c r="Y308" s="179"/>
    </row>
    <row r="309" spans="1:25" s="140" customFormat="1" x14ac:dyDescent="0.3">
      <c r="A309" s="183"/>
      <c r="B309" s="184" t="str">
        <f t="shared" si="30"/>
        <v>Real-World STEM: Global Access to Clean Water</v>
      </c>
      <c r="C309" s="193">
        <v>9781682822449</v>
      </c>
      <c r="D309" s="194" t="s">
        <v>88</v>
      </c>
      <c r="E309" s="194" t="s">
        <v>28</v>
      </c>
      <c r="F309" s="195" t="s">
        <v>8</v>
      </c>
      <c r="G309" s="196">
        <v>1</v>
      </c>
      <c r="H309" s="197">
        <v>42948</v>
      </c>
      <c r="I309" s="196">
        <v>2018</v>
      </c>
      <c r="J309" s="195" t="s">
        <v>8</v>
      </c>
      <c r="K309" s="198">
        <v>43.95</v>
      </c>
      <c r="L309" s="195" t="s">
        <v>115</v>
      </c>
      <c r="M309" s="195" t="s">
        <v>10</v>
      </c>
      <c r="N309" s="190" t="str">
        <f t="shared" si="26"/>
        <v/>
      </c>
      <c r="P309" s="180" t="str">
        <f t="shared" si="27"/>
        <v/>
      </c>
      <c r="Q309" s="180" t="str">
        <f t="shared" si="28"/>
        <v/>
      </c>
      <c r="R309" s="191" t="str">
        <f t="shared" si="29"/>
        <v>http://www.cengage.com/search/showresults.do?Ntk=APG&amp;Ntt=9781682822449&amp;N=197</v>
      </c>
      <c r="S309" s="192" t="s">
        <v>245</v>
      </c>
      <c r="W309" s="181"/>
      <c r="Y309" s="179"/>
    </row>
    <row r="310" spans="1:25" s="140" customFormat="1" x14ac:dyDescent="0.3">
      <c r="A310" s="183"/>
      <c r="B310" s="184" t="str">
        <f t="shared" si="30"/>
        <v>Real-World STEM: Improving Virtual Reality</v>
      </c>
      <c r="C310" s="193">
        <v>9781682822388</v>
      </c>
      <c r="D310" s="194" t="s">
        <v>88</v>
      </c>
      <c r="E310" s="194" t="s">
        <v>28</v>
      </c>
      <c r="F310" s="195" t="s">
        <v>8</v>
      </c>
      <c r="G310" s="196">
        <v>1</v>
      </c>
      <c r="H310" s="197">
        <v>42957</v>
      </c>
      <c r="I310" s="196">
        <v>2018</v>
      </c>
      <c r="J310" s="195" t="s">
        <v>8</v>
      </c>
      <c r="K310" s="189">
        <v>43.95</v>
      </c>
      <c r="L310" s="187" t="s">
        <v>115</v>
      </c>
      <c r="M310" s="187" t="s">
        <v>10</v>
      </c>
      <c r="N310" s="190" t="str">
        <f t="shared" si="26"/>
        <v/>
      </c>
      <c r="P310" s="180" t="str">
        <f t="shared" si="27"/>
        <v/>
      </c>
      <c r="Q310" s="180" t="str">
        <f t="shared" si="28"/>
        <v/>
      </c>
      <c r="R310" s="191" t="str">
        <f t="shared" si="29"/>
        <v>http://www.cengage.com/search/showresults.do?Ntk=APG&amp;Ntt=9781682822388&amp;N=197</v>
      </c>
      <c r="S310" s="192" t="s">
        <v>232</v>
      </c>
      <c r="W310" s="181"/>
      <c r="Y310" s="179"/>
    </row>
    <row r="311" spans="1:25" s="140" customFormat="1" x14ac:dyDescent="0.3">
      <c r="A311" s="183"/>
      <c r="B311" s="184" t="str">
        <f t="shared" si="30"/>
        <v>Real-World STEM: Reverse-Engineer the Brain</v>
      </c>
      <c r="C311" s="193">
        <v>9781682822487</v>
      </c>
      <c r="D311" s="194" t="s">
        <v>88</v>
      </c>
      <c r="E311" s="194" t="s">
        <v>28</v>
      </c>
      <c r="F311" s="195" t="s">
        <v>8</v>
      </c>
      <c r="G311" s="196">
        <v>1</v>
      </c>
      <c r="H311" s="197">
        <v>42957</v>
      </c>
      <c r="I311" s="196">
        <v>2018</v>
      </c>
      <c r="J311" s="195" t="s">
        <v>8</v>
      </c>
      <c r="K311" s="189">
        <v>43.95</v>
      </c>
      <c r="L311" s="187" t="s">
        <v>115</v>
      </c>
      <c r="M311" s="187" t="s">
        <v>10</v>
      </c>
      <c r="N311" s="190" t="str">
        <f t="shared" si="26"/>
        <v/>
      </c>
      <c r="P311" s="180" t="str">
        <f t="shared" si="27"/>
        <v/>
      </c>
      <c r="Q311" s="180" t="str">
        <f t="shared" si="28"/>
        <v/>
      </c>
      <c r="R311" s="191" t="str">
        <f t="shared" si="29"/>
        <v>http://www.cengage.com/search/showresults.do?Ntk=APG&amp;Ntt=9781682822487&amp;N=197</v>
      </c>
      <c r="S311" s="192" t="s">
        <v>234</v>
      </c>
      <c r="W311" s="181"/>
      <c r="Y311" s="179"/>
    </row>
    <row r="312" spans="1:25" s="140" customFormat="1" x14ac:dyDescent="0.3">
      <c r="A312" s="183"/>
      <c r="B312" s="184" t="str">
        <f t="shared" si="30"/>
        <v>Real-World STEM: Securing Cyberspace</v>
      </c>
      <c r="C312" s="193">
        <v>9781682822500</v>
      </c>
      <c r="D312" s="194" t="s">
        <v>88</v>
      </c>
      <c r="E312" s="194" t="s">
        <v>28</v>
      </c>
      <c r="F312" s="195" t="s">
        <v>8</v>
      </c>
      <c r="G312" s="196">
        <v>1</v>
      </c>
      <c r="H312" s="197">
        <v>42948</v>
      </c>
      <c r="I312" s="196">
        <v>2018</v>
      </c>
      <c r="J312" s="195" t="s">
        <v>8</v>
      </c>
      <c r="K312" s="189">
        <v>43.95</v>
      </c>
      <c r="L312" s="187" t="s">
        <v>115</v>
      </c>
      <c r="M312" s="187" t="s">
        <v>10</v>
      </c>
      <c r="N312" s="190" t="str">
        <f t="shared" si="26"/>
        <v/>
      </c>
      <c r="P312" s="180" t="str">
        <f t="shared" si="27"/>
        <v/>
      </c>
      <c r="Q312" s="180" t="str">
        <f t="shared" si="28"/>
        <v/>
      </c>
      <c r="R312" s="191" t="str">
        <f t="shared" si="29"/>
        <v>http://www.cengage.com/search/showresults.do?Ntk=APG&amp;Ntt=9781682822500&amp;N=197</v>
      </c>
      <c r="S312" s="192" t="s">
        <v>247</v>
      </c>
      <c r="W312" s="181"/>
      <c r="Y312" s="179"/>
    </row>
    <row r="313" spans="1:25" s="140" customFormat="1" x14ac:dyDescent="0.3">
      <c r="A313" s="183"/>
      <c r="B313" s="184" t="str">
        <f t="shared" si="30"/>
        <v>Religion: Beyond Religion</v>
      </c>
      <c r="C313" s="185">
        <v>9780028663616</v>
      </c>
      <c r="D313" s="186" t="s">
        <v>80</v>
      </c>
      <c r="E313" s="186" t="s">
        <v>116</v>
      </c>
      <c r="F313" s="187" t="s">
        <v>8</v>
      </c>
      <c r="G313" s="187">
        <v>1</v>
      </c>
      <c r="H313" s="188">
        <v>42517</v>
      </c>
      <c r="I313" s="187">
        <v>2016</v>
      </c>
      <c r="J313" s="187" t="s">
        <v>8</v>
      </c>
      <c r="K313" s="189">
        <v>216.7</v>
      </c>
      <c r="L313" s="187" t="s">
        <v>320</v>
      </c>
      <c r="M313" s="187" t="s">
        <v>84</v>
      </c>
      <c r="N313" s="190" t="str">
        <f t="shared" si="26"/>
        <v/>
      </c>
      <c r="P313" s="180" t="str">
        <f t="shared" si="27"/>
        <v/>
      </c>
      <c r="Q313" s="180" t="str">
        <f t="shared" si="28"/>
        <v/>
      </c>
      <c r="R313" s="191" t="str">
        <f t="shared" si="29"/>
        <v>http://www.cengage.com/search/showresults.do?Ntk=APG&amp;Ntt=9780028663616&amp;N=197</v>
      </c>
      <c r="S313" s="192" t="s">
        <v>381</v>
      </c>
      <c r="W313" s="181"/>
      <c r="Y313" s="179"/>
    </row>
    <row r="314" spans="1:25" s="140" customFormat="1" x14ac:dyDescent="0.3">
      <c r="A314" s="183"/>
      <c r="B314" s="184" t="str">
        <f t="shared" si="30"/>
        <v>Religion: Embodied Religion</v>
      </c>
      <c r="C314" s="185">
        <v>9780028662985</v>
      </c>
      <c r="D314" s="186" t="s">
        <v>80</v>
      </c>
      <c r="E314" s="186" t="s">
        <v>116</v>
      </c>
      <c r="F314" s="187" t="s">
        <v>8</v>
      </c>
      <c r="G314" s="187">
        <v>1</v>
      </c>
      <c r="H314" s="188">
        <v>42612</v>
      </c>
      <c r="I314" s="187">
        <v>2016</v>
      </c>
      <c r="J314" s="187" t="s">
        <v>8</v>
      </c>
      <c r="K314" s="189">
        <v>216.7</v>
      </c>
      <c r="L314" s="187" t="s">
        <v>320</v>
      </c>
      <c r="M314" s="187" t="s">
        <v>84</v>
      </c>
      <c r="N314" s="190" t="str">
        <f t="shared" si="26"/>
        <v/>
      </c>
      <c r="P314" s="180" t="str">
        <f t="shared" si="27"/>
        <v/>
      </c>
      <c r="Q314" s="180" t="str">
        <f t="shared" si="28"/>
        <v/>
      </c>
      <c r="R314" s="191" t="str">
        <f t="shared" si="29"/>
        <v>http://www.cengage.com/search/showresults.do?Ntk=APG&amp;Ntt=9780028662985&amp;N=197</v>
      </c>
      <c r="S314" s="192" t="s">
        <v>382</v>
      </c>
      <c r="W314" s="181"/>
      <c r="Y314" s="179"/>
    </row>
    <row r="315" spans="1:25" s="140" customFormat="1" x14ac:dyDescent="0.3">
      <c r="A315" s="183"/>
      <c r="B315" s="184" t="str">
        <f t="shared" si="30"/>
        <v>Religion: Just Religion</v>
      </c>
      <c r="C315" s="185">
        <v>9780028663593</v>
      </c>
      <c r="D315" s="186" t="s">
        <v>80</v>
      </c>
      <c r="E315" s="186" t="s">
        <v>116</v>
      </c>
      <c r="F315" s="187" t="s">
        <v>8</v>
      </c>
      <c r="G315" s="187">
        <v>1</v>
      </c>
      <c r="H315" s="188">
        <v>42524</v>
      </c>
      <c r="I315" s="187">
        <v>2016</v>
      </c>
      <c r="J315" s="187" t="s">
        <v>8</v>
      </c>
      <c r="K315" s="189">
        <v>216.7</v>
      </c>
      <c r="L315" s="187" t="s">
        <v>320</v>
      </c>
      <c r="M315" s="187" t="s">
        <v>84</v>
      </c>
      <c r="N315" s="190" t="str">
        <f t="shared" si="26"/>
        <v/>
      </c>
      <c r="P315" s="180" t="str">
        <f t="shared" si="27"/>
        <v/>
      </c>
      <c r="Q315" s="180" t="str">
        <f t="shared" si="28"/>
        <v/>
      </c>
      <c r="R315" s="191" t="str">
        <f t="shared" si="29"/>
        <v>http://www.cengage.com/search/showresults.do?Ntk=APG&amp;Ntt=9780028663593&amp;N=197</v>
      </c>
      <c r="S315" s="192" t="s">
        <v>383</v>
      </c>
      <c r="W315" s="181"/>
      <c r="Y315" s="179"/>
    </row>
    <row r="316" spans="1:25" s="140" customFormat="1" x14ac:dyDescent="0.3">
      <c r="A316" s="183"/>
      <c r="B316" s="184" t="str">
        <f t="shared" si="30"/>
        <v>Religion: Material Religion</v>
      </c>
      <c r="C316" s="185">
        <v>9780028663623</v>
      </c>
      <c r="D316" s="186" t="s">
        <v>80</v>
      </c>
      <c r="E316" s="186" t="s">
        <v>116</v>
      </c>
      <c r="F316" s="187" t="s">
        <v>8</v>
      </c>
      <c r="G316" s="187">
        <v>1</v>
      </c>
      <c r="H316" s="188">
        <v>42580</v>
      </c>
      <c r="I316" s="187">
        <v>2016</v>
      </c>
      <c r="J316" s="187" t="s">
        <v>8</v>
      </c>
      <c r="K316" s="189">
        <v>216.7</v>
      </c>
      <c r="L316" s="187" t="s">
        <v>320</v>
      </c>
      <c r="M316" s="187" t="s">
        <v>84</v>
      </c>
      <c r="N316" s="190" t="str">
        <f t="shared" si="26"/>
        <v/>
      </c>
      <c r="P316" s="180" t="str">
        <f t="shared" si="27"/>
        <v/>
      </c>
      <c r="Q316" s="180" t="str">
        <f t="shared" si="28"/>
        <v/>
      </c>
      <c r="R316" s="191" t="str">
        <f t="shared" si="29"/>
        <v>http://www.cengage.com/search/showresults.do?Ntk=APG&amp;Ntt=9780028663623&amp;N=197</v>
      </c>
      <c r="S316" s="192" t="s">
        <v>384</v>
      </c>
      <c r="W316" s="181"/>
      <c r="Y316" s="179"/>
    </row>
    <row r="317" spans="1:25" s="140" customFormat="1" x14ac:dyDescent="0.3">
      <c r="A317" s="183"/>
      <c r="B317" s="184" t="str">
        <f t="shared" si="30"/>
        <v>Religion: Mental Religion</v>
      </c>
      <c r="C317" s="185">
        <v>9780028663609</v>
      </c>
      <c r="D317" s="186" t="s">
        <v>80</v>
      </c>
      <c r="E317" s="186" t="s">
        <v>116</v>
      </c>
      <c r="F317" s="187" t="s">
        <v>8</v>
      </c>
      <c r="G317" s="187">
        <v>1</v>
      </c>
      <c r="H317" s="188">
        <v>42607</v>
      </c>
      <c r="I317" s="187">
        <v>2016</v>
      </c>
      <c r="J317" s="187" t="s">
        <v>8</v>
      </c>
      <c r="K317" s="189">
        <v>216.7</v>
      </c>
      <c r="L317" s="187" t="s">
        <v>320</v>
      </c>
      <c r="M317" s="187" t="s">
        <v>84</v>
      </c>
      <c r="N317" s="190" t="str">
        <f t="shared" si="26"/>
        <v/>
      </c>
      <c r="P317" s="180" t="str">
        <f t="shared" si="27"/>
        <v/>
      </c>
      <c r="Q317" s="180" t="str">
        <f t="shared" si="28"/>
        <v/>
      </c>
      <c r="R317" s="191" t="str">
        <f t="shared" si="29"/>
        <v>http://www.cengage.com/search/showresults.do?Ntk=APG&amp;Ntt=9780028663609&amp;N=197</v>
      </c>
      <c r="S317" s="192" t="s">
        <v>385</v>
      </c>
      <c r="W317" s="181"/>
      <c r="Y317" s="179"/>
    </row>
    <row r="318" spans="1:25" s="140" customFormat="1" x14ac:dyDescent="0.3">
      <c r="A318" s="183"/>
      <c r="B318" s="184" t="str">
        <f t="shared" si="30"/>
        <v>Religion: Narrating Religion</v>
      </c>
      <c r="C318" s="185">
        <v>9780028662923</v>
      </c>
      <c r="D318" s="186" t="s">
        <v>80</v>
      </c>
      <c r="E318" s="186" t="s">
        <v>116</v>
      </c>
      <c r="F318" s="187" t="s">
        <v>8</v>
      </c>
      <c r="G318" s="187">
        <v>1</v>
      </c>
      <c r="H318" s="188">
        <v>42712</v>
      </c>
      <c r="I318" s="187">
        <v>2017</v>
      </c>
      <c r="J318" s="187" t="s">
        <v>8</v>
      </c>
      <c r="K318" s="189">
        <v>216.7</v>
      </c>
      <c r="L318" s="187" t="s">
        <v>320</v>
      </c>
      <c r="M318" s="187" t="s">
        <v>84</v>
      </c>
      <c r="N318" s="190" t="str">
        <f t="shared" si="26"/>
        <v/>
      </c>
      <c r="P318" s="180" t="str">
        <f t="shared" si="27"/>
        <v/>
      </c>
      <c r="Q318" s="180" t="str">
        <f t="shared" si="28"/>
        <v/>
      </c>
      <c r="R318" s="191" t="str">
        <f t="shared" si="29"/>
        <v>http://www.cengage.com/search/showresults.do?Ntk=APG&amp;Ntt=9780028662923&amp;N=197</v>
      </c>
      <c r="S318" s="192" t="s">
        <v>386</v>
      </c>
      <c r="W318" s="181"/>
      <c r="Y318" s="179"/>
    </row>
    <row r="319" spans="1:25" s="140" customFormat="1" x14ac:dyDescent="0.3">
      <c r="A319" s="183"/>
      <c r="B319" s="184" t="str">
        <f t="shared" si="30"/>
        <v>Religion: Secret Religion</v>
      </c>
      <c r="C319" s="185">
        <v>9780028663579</v>
      </c>
      <c r="D319" s="186" t="s">
        <v>80</v>
      </c>
      <c r="E319" s="186" t="s">
        <v>116</v>
      </c>
      <c r="F319" s="187" t="s">
        <v>8</v>
      </c>
      <c r="G319" s="187">
        <v>1</v>
      </c>
      <c r="H319" s="188">
        <v>42593</v>
      </c>
      <c r="I319" s="187">
        <v>2016</v>
      </c>
      <c r="J319" s="187" t="s">
        <v>8</v>
      </c>
      <c r="K319" s="189">
        <v>216.7</v>
      </c>
      <c r="L319" s="187" t="s">
        <v>320</v>
      </c>
      <c r="M319" s="187" t="s">
        <v>84</v>
      </c>
      <c r="N319" s="190" t="str">
        <f t="shared" si="26"/>
        <v/>
      </c>
      <c r="P319" s="180" t="str">
        <f t="shared" si="27"/>
        <v/>
      </c>
      <c r="Q319" s="180" t="str">
        <f t="shared" si="28"/>
        <v/>
      </c>
      <c r="R319" s="191" t="str">
        <f t="shared" si="29"/>
        <v>http://www.cengage.com/search/showresults.do?Ntk=APG&amp;Ntt=9780028663579&amp;N=197</v>
      </c>
      <c r="S319" s="192" t="s">
        <v>387</v>
      </c>
      <c r="W319" s="181"/>
      <c r="Y319" s="179"/>
    </row>
    <row r="320" spans="1:25" s="140" customFormat="1" x14ac:dyDescent="0.3">
      <c r="A320" s="183"/>
      <c r="B320" s="184" t="str">
        <f t="shared" si="30"/>
        <v>Religion: Social Religion</v>
      </c>
      <c r="C320" s="185">
        <v>9780028662909</v>
      </c>
      <c r="D320" s="186" t="s">
        <v>80</v>
      </c>
      <c r="E320" s="186" t="s">
        <v>116</v>
      </c>
      <c r="F320" s="187" t="s">
        <v>8</v>
      </c>
      <c r="G320" s="187">
        <v>1</v>
      </c>
      <c r="H320" s="188">
        <v>42473</v>
      </c>
      <c r="I320" s="187">
        <v>2016</v>
      </c>
      <c r="J320" s="187" t="s">
        <v>8</v>
      </c>
      <c r="K320" s="198">
        <v>216.7</v>
      </c>
      <c r="L320" s="195" t="s">
        <v>10</v>
      </c>
      <c r="M320" s="195" t="s">
        <v>84</v>
      </c>
      <c r="N320" s="190" t="str">
        <f t="shared" si="26"/>
        <v/>
      </c>
      <c r="P320" s="180" t="str">
        <f t="shared" si="27"/>
        <v/>
      </c>
      <c r="Q320" s="180" t="str">
        <f t="shared" si="28"/>
        <v/>
      </c>
      <c r="R320" s="191" t="str">
        <f t="shared" si="29"/>
        <v>http://www.cengage.com/search/showresults.do?Ntk=APG&amp;Ntt=9780028662909&amp;N=197</v>
      </c>
      <c r="S320" s="192" t="s">
        <v>388</v>
      </c>
      <c r="W320" s="181"/>
      <c r="Y320" s="179"/>
    </row>
    <row r="321" spans="1:25" s="140" customFormat="1" x14ac:dyDescent="0.3">
      <c r="A321" s="183"/>
      <c r="B321" s="184" t="str">
        <f t="shared" si="30"/>
        <v>Religion: Sources, Perspectives and Methodologies</v>
      </c>
      <c r="C321" s="185">
        <v>9780028662886</v>
      </c>
      <c r="D321" s="186" t="s">
        <v>80</v>
      </c>
      <c r="E321" s="186" t="s">
        <v>116</v>
      </c>
      <c r="F321" s="187" t="s">
        <v>8</v>
      </c>
      <c r="G321" s="187">
        <v>1</v>
      </c>
      <c r="H321" s="188">
        <v>42362</v>
      </c>
      <c r="I321" s="187">
        <v>2016</v>
      </c>
      <c r="J321" s="187" t="s">
        <v>8</v>
      </c>
      <c r="K321" s="198">
        <v>216.7</v>
      </c>
      <c r="L321" s="195" t="s">
        <v>10</v>
      </c>
      <c r="M321" s="195" t="s">
        <v>84</v>
      </c>
      <c r="N321" s="190" t="str">
        <f t="shared" si="26"/>
        <v/>
      </c>
      <c r="P321" s="180" t="str">
        <f t="shared" si="27"/>
        <v/>
      </c>
      <c r="Q321" s="180" t="str">
        <f t="shared" si="28"/>
        <v/>
      </c>
      <c r="R321" s="191" t="str">
        <f t="shared" si="29"/>
        <v>http://www.cengage.com/search/showresults.do?Ntk=APG&amp;Ntt=9780028662886&amp;N=197</v>
      </c>
      <c r="S321" s="192" t="s">
        <v>389</v>
      </c>
      <c r="W321" s="181"/>
      <c r="Y321" s="179"/>
    </row>
    <row r="322" spans="1:25" s="140" customFormat="1" x14ac:dyDescent="0.3">
      <c r="A322" s="183"/>
      <c r="B322" s="184" t="str">
        <f t="shared" si="30"/>
        <v>Religion: Super Religion</v>
      </c>
      <c r="C322" s="185">
        <v>9780028663586</v>
      </c>
      <c r="D322" s="186" t="s">
        <v>80</v>
      </c>
      <c r="E322" s="186" t="s">
        <v>116</v>
      </c>
      <c r="F322" s="187" t="s">
        <v>8</v>
      </c>
      <c r="G322" s="187">
        <v>1</v>
      </c>
      <c r="H322" s="188">
        <v>42626</v>
      </c>
      <c r="I322" s="187">
        <v>2016</v>
      </c>
      <c r="J322" s="187" t="s">
        <v>8</v>
      </c>
      <c r="K322" s="198">
        <v>216.7</v>
      </c>
      <c r="L322" s="195" t="s">
        <v>320</v>
      </c>
      <c r="M322" s="195" t="s">
        <v>84</v>
      </c>
      <c r="N322" s="190" t="str">
        <f t="shared" si="26"/>
        <v/>
      </c>
      <c r="P322" s="180" t="str">
        <f t="shared" si="27"/>
        <v/>
      </c>
      <c r="Q322" s="180" t="str">
        <f t="shared" si="28"/>
        <v/>
      </c>
      <c r="R322" s="191" t="str">
        <f t="shared" si="29"/>
        <v>http://www.cengage.com/search/showresults.do?Ntk=APG&amp;Ntt=9780028663586&amp;N=197</v>
      </c>
      <c r="S322" s="192" t="s">
        <v>390</v>
      </c>
      <c r="W322" s="181"/>
      <c r="Y322" s="179"/>
    </row>
    <row r="323" spans="1:25" s="140" customFormat="1" x14ac:dyDescent="0.3">
      <c r="A323" s="183"/>
      <c r="B323" s="184" t="s">
        <v>2408</v>
      </c>
      <c r="C323" s="185">
        <v>9781410386748</v>
      </c>
      <c r="D323" s="186" t="s">
        <v>6</v>
      </c>
      <c r="E323" s="186" t="s">
        <v>2375</v>
      </c>
      <c r="F323" s="187"/>
      <c r="G323" s="187">
        <v>37</v>
      </c>
      <c r="H323" s="188">
        <v>43805</v>
      </c>
      <c r="I323" s="187">
        <v>2020</v>
      </c>
      <c r="J323" s="187">
        <v>3</v>
      </c>
      <c r="K323" s="189">
        <v>531.29999999999995</v>
      </c>
      <c r="L323" s="187" t="s">
        <v>9</v>
      </c>
      <c r="M323" s="187" t="s">
        <v>84</v>
      </c>
      <c r="N323" s="190" t="str">
        <f t="shared" si="26"/>
        <v/>
      </c>
      <c r="P323" s="180" t="str">
        <f t="shared" si="27"/>
        <v/>
      </c>
      <c r="Q323" s="180" t="str">
        <f t="shared" si="28"/>
        <v/>
      </c>
      <c r="R323" s="191" t="str">
        <f t="shared" si="29"/>
        <v>http://www.cengage.com/search/showresults.do?Ntk=APG&amp;Ntt=9781410386748&amp;N=197</v>
      </c>
      <c r="S323" s="192" t="s">
        <v>2408</v>
      </c>
      <c r="W323" s="181"/>
      <c r="Y323" s="179"/>
    </row>
    <row r="324" spans="1:25" s="140" customFormat="1" x14ac:dyDescent="0.3">
      <c r="A324" s="183"/>
      <c r="B324" s="184" t="str">
        <f t="shared" ref="B324:B337" si="31">HYPERLINK(R324,S324)</f>
        <v>Science and Sustainability: Science &amp; Sustainable Agriculture</v>
      </c>
      <c r="C324" s="193">
        <v>9781682822524</v>
      </c>
      <c r="D324" s="194" t="s">
        <v>88</v>
      </c>
      <c r="E324" s="194" t="s">
        <v>33</v>
      </c>
      <c r="F324" s="195" t="s">
        <v>8</v>
      </c>
      <c r="G324" s="196">
        <v>1</v>
      </c>
      <c r="H324" s="197">
        <v>42957</v>
      </c>
      <c r="I324" s="196">
        <v>2018</v>
      </c>
      <c r="J324" s="195" t="s">
        <v>8</v>
      </c>
      <c r="K324" s="198">
        <v>43.95</v>
      </c>
      <c r="L324" s="195" t="s">
        <v>115</v>
      </c>
      <c r="M324" s="195" t="s">
        <v>10</v>
      </c>
      <c r="N324" s="190" t="str">
        <f t="shared" si="26"/>
        <v/>
      </c>
      <c r="P324" s="180" t="str">
        <f t="shared" si="27"/>
        <v/>
      </c>
      <c r="Q324" s="180" t="str">
        <f t="shared" si="28"/>
        <v/>
      </c>
      <c r="R324" s="191" t="str">
        <f t="shared" si="29"/>
        <v>http://www.cengage.com/search/showresults.do?Ntk=APG&amp;Ntt=9781682822524&amp;N=197</v>
      </c>
      <c r="S324" s="192" t="s">
        <v>235</v>
      </c>
      <c r="W324" s="181"/>
      <c r="Y324" s="179"/>
    </row>
    <row r="325" spans="1:25" s="140" customFormat="1" x14ac:dyDescent="0.3">
      <c r="A325" s="183"/>
      <c r="B325" s="184" t="str">
        <f t="shared" si="31"/>
        <v>Science and Sustainability: Science &amp; Sustainable Construction</v>
      </c>
      <c r="C325" s="193">
        <v>9781682822562</v>
      </c>
      <c r="D325" s="194" t="s">
        <v>88</v>
      </c>
      <c r="E325" s="194" t="s">
        <v>33</v>
      </c>
      <c r="F325" s="195" t="s">
        <v>8</v>
      </c>
      <c r="G325" s="196">
        <v>1</v>
      </c>
      <c r="H325" s="197">
        <v>42948</v>
      </c>
      <c r="I325" s="196">
        <v>2018</v>
      </c>
      <c r="J325" s="195" t="s">
        <v>8</v>
      </c>
      <c r="K325" s="198">
        <v>43.95</v>
      </c>
      <c r="L325" s="195" t="s">
        <v>115</v>
      </c>
      <c r="M325" s="195" t="s">
        <v>10</v>
      </c>
      <c r="N325" s="190" t="str">
        <f t="shared" si="26"/>
        <v/>
      </c>
      <c r="P325" s="180" t="str">
        <f t="shared" si="27"/>
        <v/>
      </c>
      <c r="Q325" s="180" t="str">
        <f t="shared" si="28"/>
        <v/>
      </c>
      <c r="R325" s="191" t="str">
        <f t="shared" si="29"/>
        <v>http://www.cengage.com/search/showresults.do?Ntk=APG&amp;Ntt=9781682822562&amp;N=197</v>
      </c>
      <c r="S325" s="192" t="s">
        <v>249</v>
      </c>
      <c r="W325" s="181"/>
      <c r="Y325" s="179"/>
    </row>
    <row r="326" spans="1:25" s="140" customFormat="1" x14ac:dyDescent="0.3">
      <c r="A326" s="183"/>
      <c r="B326" s="184" t="str">
        <f t="shared" si="31"/>
        <v>Science and Sustainability: Science &amp; Sustainable Energy</v>
      </c>
      <c r="C326" s="193">
        <v>9781682822548</v>
      </c>
      <c r="D326" s="194" t="s">
        <v>88</v>
      </c>
      <c r="E326" s="194" t="s">
        <v>33</v>
      </c>
      <c r="F326" s="195" t="s">
        <v>8</v>
      </c>
      <c r="G326" s="196">
        <v>1</v>
      </c>
      <c r="H326" s="197">
        <v>42948</v>
      </c>
      <c r="I326" s="196">
        <v>2018</v>
      </c>
      <c r="J326" s="195" t="s">
        <v>8</v>
      </c>
      <c r="K326" s="198">
        <v>43.95</v>
      </c>
      <c r="L326" s="195" t="s">
        <v>115</v>
      </c>
      <c r="M326" s="195" t="s">
        <v>10</v>
      </c>
      <c r="N326" s="190" t="str">
        <f t="shared" si="26"/>
        <v/>
      </c>
      <c r="P326" s="180" t="str">
        <f t="shared" si="27"/>
        <v/>
      </c>
      <c r="Q326" s="180" t="str">
        <f t="shared" si="28"/>
        <v/>
      </c>
      <c r="R326" s="191" t="str">
        <f t="shared" si="29"/>
        <v>http://www.cengage.com/search/showresults.do?Ntk=APG&amp;Ntt=9781682822548&amp;N=197</v>
      </c>
      <c r="S326" s="192" t="s">
        <v>248</v>
      </c>
      <c r="W326" s="181"/>
      <c r="Y326" s="179"/>
    </row>
    <row r="327" spans="1:25" s="140" customFormat="1" x14ac:dyDescent="0.3">
      <c r="A327" s="183"/>
      <c r="B327" s="184" t="str">
        <f t="shared" si="31"/>
        <v>Science and Sustainability: Science &amp; Sustainable Water</v>
      </c>
      <c r="C327" s="193">
        <v>9781682822586</v>
      </c>
      <c r="D327" s="194" t="s">
        <v>88</v>
      </c>
      <c r="E327" s="194" t="s">
        <v>33</v>
      </c>
      <c r="F327" s="195" t="s">
        <v>8</v>
      </c>
      <c r="G327" s="196">
        <v>1</v>
      </c>
      <c r="H327" s="197">
        <v>42948</v>
      </c>
      <c r="I327" s="196">
        <v>2018</v>
      </c>
      <c r="J327" s="195" t="s">
        <v>8</v>
      </c>
      <c r="K327" s="189">
        <v>43.95</v>
      </c>
      <c r="L327" s="187" t="s">
        <v>115</v>
      </c>
      <c r="M327" s="187" t="s">
        <v>10</v>
      </c>
      <c r="N327" s="190" t="str">
        <f t="shared" si="26"/>
        <v/>
      </c>
      <c r="P327" s="180" t="str">
        <f t="shared" si="27"/>
        <v/>
      </c>
      <c r="Q327" s="180" t="str">
        <f t="shared" si="28"/>
        <v/>
      </c>
      <c r="R327" s="191" t="str">
        <f t="shared" si="29"/>
        <v>http://www.cengage.com/search/showresults.do?Ntk=APG&amp;Ntt=9781682822586&amp;N=197</v>
      </c>
      <c r="S327" s="192" t="s">
        <v>250</v>
      </c>
      <c r="W327" s="181"/>
      <c r="Y327" s="179"/>
    </row>
    <row r="328" spans="1:25" s="140" customFormat="1" ht="28.8" x14ac:dyDescent="0.3">
      <c r="A328" s="183"/>
      <c r="B328" s="184" t="str">
        <f t="shared" si="31"/>
        <v>Science and Sustainability: Science &amp; Sustainable Wldlife Habitats</v>
      </c>
      <c r="C328" s="193">
        <v>9781682822609</v>
      </c>
      <c r="D328" s="194" t="s">
        <v>88</v>
      </c>
      <c r="E328" s="194" t="s">
        <v>33</v>
      </c>
      <c r="F328" s="195" t="s">
        <v>8</v>
      </c>
      <c r="G328" s="196">
        <v>1</v>
      </c>
      <c r="H328" s="197">
        <v>42957</v>
      </c>
      <c r="I328" s="196">
        <v>2018</v>
      </c>
      <c r="J328" s="195" t="s">
        <v>8</v>
      </c>
      <c r="K328" s="189">
        <v>43.95</v>
      </c>
      <c r="L328" s="187" t="s">
        <v>115</v>
      </c>
      <c r="M328" s="187" t="s">
        <v>10</v>
      </c>
      <c r="N328" s="190" t="str">
        <f t="shared" si="26"/>
        <v/>
      </c>
      <c r="P328" s="180" t="str">
        <f t="shared" si="27"/>
        <v/>
      </c>
      <c r="Q328" s="180" t="str">
        <f t="shared" si="28"/>
        <v/>
      </c>
      <c r="R328" s="191" t="str">
        <f t="shared" si="29"/>
        <v>http://www.cengage.com/search/showresults.do?Ntk=APG&amp;Ntt=9781682822609&amp;N=197</v>
      </c>
      <c r="S328" s="192" t="s">
        <v>236</v>
      </c>
      <c r="W328" s="181"/>
      <c r="Y328" s="179"/>
    </row>
    <row r="329" spans="1:25" s="140" customFormat="1" ht="28.8" x14ac:dyDescent="0.3">
      <c r="A329" s="183"/>
      <c r="B329" s="184" t="str">
        <f t="shared" si="31"/>
        <v>Sharing Posts: The Spread of Fake News</v>
      </c>
      <c r="C329" s="193">
        <v>9781682822982</v>
      </c>
      <c r="D329" s="194" t="s">
        <v>88</v>
      </c>
      <c r="E329" s="194" t="s">
        <v>81</v>
      </c>
      <c r="F329" s="195" t="s">
        <v>8</v>
      </c>
      <c r="G329" s="196">
        <v>1</v>
      </c>
      <c r="H329" s="197">
        <v>42957</v>
      </c>
      <c r="I329" s="196">
        <v>2018</v>
      </c>
      <c r="J329" s="195" t="s">
        <v>8</v>
      </c>
      <c r="K329" s="189">
        <v>43.95</v>
      </c>
      <c r="L329" s="187" t="s">
        <v>115</v>
      </c>
      <c r="M329" s="187" t="s">
        <v>10</v>
      </c>
      <c r="N329" s="190" t="str">
        <f t="shared" si="26"/>
        <v/>
      </c>
      <c r="P329" s="180" t="str">
        <f t="shared" si="27"/>
        <v/>
      </c>
      <c r="Q329" s="180" t="str">
        <f t="shared" si="28"/>
        <v/>
      </c>
      <c r="R329" s="191" t="str">
        <f t="shared" si="29"/>
        <v>http://www.cengage.com/search/showresults.do?Ntk=APG&amp;Ntt=9781682822982&amp;N=197</v>
      </c>
      <c r="S329" s="192" t="s">
        <v>242</v>
      </c>
      <c r="W329" s="181"/>
      <c r="Y329" s="179"/>
    </row>
    <row r="330" spans="1:25" s="140" customFormat="1" x14ac:dyDescent="0.3">
      <c r="A330" s="183"/>
      <c r="B330" s="184" t="str">
        <f t="shared" si="31"/>
        <v>Short Stories For Students</v>
      </c>
      <c r="C330" s="185">
        <v>9781410315939</v>
      </c>
      <c r="D330" s="186" t="s">
        <v>6</v>
      </c>
      <c r="E330" s="186" t="s">
        <v>7</v>
      </c>
      <c r="F330" s="187">
        <v>42</v>
      </c>
      <c r="G330" s="187" t="s">
        <v>8</v>
      </c>
      <c r="H330" s="188">
        <v>42326</v>
      </c>
      <c r="I330" s="187">
        <v>2016</v>
      </c>
      <c r="J330" s="187" t="s">
        <v>8</v>
      </c>
      <c r="K330" s="189">
        <v>202.4</v>
      </c>
      <c r="L330" s="187" t="s">
        <v>21</v>
      </c>
      <c r="M330" s="187" t="s">
        <v>84</v>
      </c>
      <c r="N330" s="190" t="str">
        <f t="shared" ref="N330:N393" si="32">IF(A330="","",K330)</f>
        <v/>
      </c>
      <c r="P330" s="180" t="str">
        <f t="shared" ref="P330:P393" si="33">IF(N330="","",C330)</f>
        <v/>
      </c>
      <c r="Q330" s="180" t="str">
        <f t="shared" ref="Q330:Q393" si="34">IF(N330="","",N330*(1-$Q$525))</f>
        <v/>
      </c>
      <c r="R330" s="191" t="str">
        <f t="shared" ref="R330:R393" si="35">"http://www.cengage.com/search/showresults.do?Ntk=APG&amp;Ntt=" &amp; C330 &amp; "&amp;N=197"</f>
        <v>http://www.cengage.com/search/showresults.do?Ntk=APG&amp;Ntt=9781410315939&amp;N=197</v>
      </c>
      <c r="S330" s="192" t="s">
        <v>12</v>
      </c>
      <c r="W330" s="181"/>
      <c r="Y330" s="179"/>
    </row>
    <row r="331" spans="1:25" s="140" customFormat="1" x14ac:dyDescent="0.3">
      <c r="A331" s="183"/>
      <c r="B331" s="184" t="str">
        <f t="shared" si="31"/>
        <v>Short Stories For Students</v>
      </c>
      <c r="C331" s="185">
        <v>9781410315946</v>
      </c>
      <c r="D331" s="186" t="s">
        <v>6</v>
      </c>
      <c r="E331" s="186" t="s">
        <v>7</v>
      </c>
      <c r="F331" s="187">
        <v>43</v>
      </c>
      <c r="G331" s="187" t="s">
        <v>8</v>
      </c>
      <c r="H331" s="188">
        <v>42527</v>
      </c>
      <c r="I331" s="187">
        <v>2016</v>
      </c>
      <c r="J331" s="187" t="s">
        <v>8</v>
      </c>
      <c r="K331" s="189">
        <v>202.4</v>
      </c>
      <c r="L331" s="187" t="s">
        <v>21</v>
      </c>
      <c r="M331" s="187" t="s">
        <v>84</v>
      </c>
      <c r="N331" s="190" t="str">
        <f t="shared" si="32"/>
        <v/>
      </c>
      <c r="P331" s="180" t="str">
        <f t="shared" si="33"/>
        <v/>
      </c>
      <c r="Q331" s="180" t="str">
        <f t="shared" si="34"/>
        <v/>
      </c>
      <c r="R331" s="191" t="str">
        <f t="shared" si="35"/>
        <v>http://www.cengage.com/search/showresults.do?Ntk=APG&amp;Ntt=9781410315946&amp;N=197</v>
      </c>
      <c r="S331" s="192" t="s">
        <v>12</v>
      </c>
      <c r="W331" s="181"/>
      <c r="Y331" s="179"/>
    </row>
    <row r="332" spans="1:25" s="140" customFormat="1" x14ac:dyDescent="0.3">
      <c r="A332" s="183"/>
      <c r="B332" s="184" t="str">
        <f t="shared" si="31"/>
        <v>Short Stories For Students</v>
      </c>
      <c r="C332" s="185">
        <v>9781410328618</v>
      </c>
      <c r="D332" s="186" t="s">
        <v>6</v>
      </c>
      <c r="E332" s="186" t="s">
        <v>7</v>
      </c>
      <c r="F332" s="187">
        <v>44</v>
      </c>
      <c r="G332" s="187" t="s">
        <v>8</v>
      </c>
      <c r="H332" s="188">
        <v>42692</v>
      </c>
      <c r="I332" s="187">
        <v>2017</v>
      </c>
      <c r="J332" s="187" t="s">
        <v>8</v>
      </c>
      <c r="K332" s="189">
        <v>202.4</v>
      </c>
      <c r="L332" s="187" t="s">
        <v>21</v>
      </c>
      <c r="M332" s="187" t="s">
        <v>84</v>
      </c>
      <c r="N332" s="190" t="str">
        <f t="shared" si="32"/>
        <v/>
      </c>
      <c r="P332" s="180" t="str">
        <f t="shared" si="33"/>
        <v/>
      </c>
      <c r="Q332" s="180" t="str">
        <f t="shared" si="34"/>
        <v/>
      </c>
      <c r="R332" s="191" t="str">
        <f t="shared" si="35"/>
        <v>http://www.cengage.com/search/showresults.do?Ntk=APG&amp;Ntt=9781410328618&amp;N=197</v>
      </c>
      <c r="S332" s="192" t="s">
        <v>12</v>
      </c>
      <c r="W332" s="181"/>
      <c r="Y332" s="179"/>
    </row>
    <row r="333" spans="1:25" s="140" customFormat="1" x14ac:dyDescent="0.3">
      <c r="A333" s="183"/>
      <c r="B333" s="184" t="str">
        <f t="shared" si="31"/>
        <v>Short Stories For Students</v>
      </c>
      <c r="C333" s="185">
        <v>9781410328625</v>
      </c>
      <c r="D333" s="186" t="s">
        <v>6</v>
      </c>
      <c r="E333" s="186" t="s">
        <v>7</v>
      </c>
      <c r="F333" s="187">
        <v>45</v>
      </c>
      <c r="G333" s="187" t="s">
        <v>8</v>
      </c>
      <c r="H333" s="188">
        <v>42888</v>
      </c>
      <c r="I333" s="187">
        <v>2017</v>
      </c>
      <c r="J333" s="187" t="s">
        <v>8</v>
      </c>
      <c r="K333" s="189">
        <v>202.4</v>
      </c>
      <c r="L333" s="187" t="s">
        <v>21</v>
      </c>
      <c r="M333" s="187" t="s">
        <v>10</v>
      </c>
      <c r="N333" s="190" t="str">
        <f t="shared" si="32"/>
        <v/>
      </c>
      <c r="P333" s="180" t="str">
        <f t="shared" si="33"/>
        <v/>
      </c>
      <c r="Q333" s="180" t="str">
        <f t="shared" si="34"/>
        <v/>
      </c>
      <c r="R333" s="191" t="str">
        <f t="shared" si="35"/>
        <v>http://www.cengage.com/search/showresults.do?Ntk=APG&amp;Ntt=9781410328625&amp;N=197</v>
      </c>
      <c r="S333" s="192" t="s">
        <v>12</v>
      </c>
      <c r="W333" s="181"/>
      <c r="Y333" s="179"/>
    </row>
    <row r="334" spans="1:25" s="140" customFormat="1" x14ac:dyDescent="0.3">
      <c r="A334" s="183"/>
      <c r="B334" s="184" t="str">
        <f t="shared" si="31"/>
        <v>Short Stories For Students</v>
      </c>
      <c r="C334" s="185">
        <v>9781410328632</v>
      </c>
      <c r="D334" s="186" t="s">
        <v>6</v>
      </c>
      <c r="E334" s="186" t="s">
        <v>7</v>
      </c>
      <c r="F334" s="187">
        <v>46</v>
      </c>
      <c r="G334" s="187" t="s">
        <v>8</v>
      </c>
      <c r="H334" s="188">
        <v>43048</v>
      </c>
      <c r="I334" s="187">
        <v>2018</v>
      </c>
      <c r="J334" s="187" t="s">
        <v>8</v>
      </c>
      <c r="K334" s="198">
        <v>202.4</v>
      </c>
      <c r="L334" s="195" t="s">
        <v>9</v>
      </c>
      <c r="M334" s="195" t="s">
        <v>10</v>
      </c>
      <c r="N334" s="190" t="str">
        <f t="shared" si="32"/>
        <v/>
      </c>
      <c r="P334" s="180" t="str">
        <f t="shared" si="33"/>
        <v/>
      </c>
      <c r="Q334" s="180" t="str">
        <f t="shared" si="34"/>
        <v/>
      </c>
      <c r="R334" s="191" t="str">
        <f t="shared" si="35"/>
        <v>http://www.cengage.com/search/showresults.do?Ntk=APG&amp;Ntt=9781410328632&amp;N=197</v>
      </c>
      <c r="S334" s="192" t="s">
        <v>12</v>
      </c>
      <c r="W334" s="181"/>
      <c r="Y334" s="179"/>
    </row>
    <row r="335" spans="1:25" s="140" customFormat="1" x14ac:dyDescent="0.3">
      <c r="A335" s="183"/>
      <c r="B335" s="184" t="str">
        <f t="shared" si="31"/>
        <v>Short Stories For Students</v>
      </c>
      <c r="C335" s="185">
        <v>9781410328649</v>
      </c>
      <c r="D335" s="186" t="s">
        <v>6</v>
      </c>
      <c r="E335" s="186" t="s">
        <v>7</v>
      </c>
      <c r="F335" s="187">
        <v>47</v>
      </c>
      <c r="G335" s="187" t="s">
        <v>8</v>
      </c>
      <c r="H335" s="188">
        <v>43250</v>
      </c>
      <c r="I335" s="187">
        <v>2018</v>
      </c>
      <c r="J335" s="187" t="s">
        <v>8</v>
      </c>
      <c r="K335" s="198">
        <v>202.4</v>
      </c>
      <c r="L335" s="195" t="s">
        <v>21</v>
      </c>
      <c r="M335" s="195" t="s">
        <v>84</v>
      </c>
      <c r="N335" s="190" t="str">
        <f t="shared" si="32"/>
        <v/>
      </c>
      <c r="P335" s="180" t="str">
        <f t="shared" si="33"/>
        <v/>
      </c>
      <c r="Q335" s="180" t="str">
        <f t="shared" si="34"/>
        <v/>
      </c>
      <c r="R335" s="191" t="str">
        <f t="shared" si="35"/>
        <v>http://www.cengage.com/search/showresults.do?Ntk=APG&amp;Ntt=9781410328649&amp;N=197</v>
      </c>
      <c r="S335" s="192" t="s">
        <v>12</v>
      </c>
      <c r="W335" s="181"/>
      <c r="Y335" s="179"/>
    </row>
    <row r="336" spans="1:25" s="140" customFormat="1" x14ac:dyDescent="0.3">
      <c r="A336" s="183"/>
      <c r="B336" s="184" t="str">
        <f t="shared" si="31"/>
        <v>Short Stories For Students</v>
      </c>
      <c r="C336" s="185">
        <v>9781410328656</v>
      </c>
      <c r="D336" s="186" t="s">
        <v>6</v>
      </c>
      <c r="E336" s="186" t="s">
        <v>7</v>
      </c>
      <c r="F336" s="187">
        <v>48</v>
      </c>
      <c r="G336" s="187" t="s">
        <v>8</v>
      </c>
      <c r="H336" s="188">
        <v>43441</v>
      </c>
      <c r="I336" s="187">
        <v>2019</v>
      </c>
      <c r="J336" s="187" t="s">
        <v>8</v>
      </c>
      <c r="K336" s="198">
        <v>202.4</v>
      </c>
      <c r="L336" s="195" t="s">
        <v>21</v>
      </c>
      <c r="M336" s="195" t="s">
        <v>10</v>
      </c>
      <c r="N336" s="190" t="str">
        <f t="shared" si="32"/>
        <v/>
      </c>
      <c r="P336" s="180" t="str">
        <f t="shared" si="33"/>
        <v/>
      </c>
      <c r="Q336" s="180" t="str">
        <f t="shared" si="34"/>
        <v/>
      </c>
      <c r="R336" s="191" t="str">
        <f t="shared" si="35"/>
        <v>http://www.cengage.com/search/showresults.do?Ntk=APG&amp;Ntt=9781410328656&amp;N=197</v>
      </c>
      <c r="S336" s="192" t="s">
        <v>12</v>
      </c>
      <c r="W336" s="181"/>
      <c r="Y336" s="179"/>
    </row>
    <row r="337" spans="1:25" s="140" customFormat="1" x14ac:dyDescent="0.3">
      <c r="A337" s="183"/>
      <c r="B337" s="184" t="str">
        <f t="shared" si="31"/>
        <v>Short Stories For Students</v>
      </c>
      <c r="C337" s="193">
        <v>9781410365552</v>
      </c>
      <c r="D337" s="194" t="s">
        <v>6</v>
      </c>
      <c r="E337" s="194" t="s">
        <v>7</v>
      </c>
      <c r="F337" s="196">
        <v>49</v>
      </c>
      <c r="G337" s="195" t="s">
        <v>8</v>
      </c>
      <c r="H337" s="197">
        <v>43686</v>
      </c>
      <c r="I337" s="196">
        <v>2019</v>
      </c>
      <c r="J337" s="195" t="s">
        <v>8</v>
      </c>
      <c r="K337" s="198">
        <v>202.4</v>
      </c>
      <c r="L337" s="195" t="s">
        <v>9</v>
      </c>
      <c r="M337" s="195" t="s">
        <v>10</v>
      </c>
      <c r="N337" s="190" t="str">
        <f t="shared" si="32"/>
        <v/>
      </c>
      <c r="P337" s="180" t="str">
        <f t="shared" si="33"/>
        <v/>
      </c>
      <c r="Q337" s="180" t="str">
        <f t="shared" si="34"/>
        <v/>
      </c>
      <c r="R337" s="191" t="str">
        <f t="shared" si="35"/>
        <v>http://www.cengage.com/search/showresults.do?Ntk=APG&amp;Ntt=9781410365552&amp;N=197</v>
      </c>
      <c r="S337" s="192" t="s">
        <v>12</v>
      </c>
      <c r="W337" s="181"/>
      <c r="Y337" s="179"/>
    </row>
    <row r="338" spans="1:25" s="140" customFormat="1" x14ac:dyDescent="0.3">
      <c r="A338" s="183"/>
      <c r="B338" s="184" t="s">
        <v>2409</v>
      </c>
      <c r="C338" s="185">
        <v>9781410365569</v>
      </c>
      <c r="D338" s="186" t="s">
        <v>6</v>
      </c>
      <c r="E338" s="186" t="s">
        <v>7</v>
      </c>
      <c r="F338" s="187"/>
      <c r="G338" s="187" t="s">
        <v>8</v>
      </c>
      <c r="H338" s="188">
        <v>43777</v>
      </c>
      <c r="I338" s="187">
        <v>2020</v>
      </c>
      <c r="J338" s="187" t="s">
        <v>8</v>
      </c>
      <c r="K338" s="189">
        <v>202.4</v>
      </c>
      <c r="L338" s="187" t="s">
        <v>9</v>
      </c>
      <c r="M338" s="187" t="s">
        <v>10</v>
      </c>
      <c r="N338" s="190" t="str">
        <f t="shared" si="32"/>
        <v/>
      </c>
      <c r="P338" s="180" t="str">
        <f t="shared" si="33"/>
        <v/>
      </c>
      <c r="Q338" s="180" t="str">
        <f t="shared" si="34"/>
        <v/>
      </c>
      <c r="R338" s="191" t="str">
        <f t="shared" si="35"/>
        <v>http://www.cengage.com/search/showresults.do?Ntk=APG&amp;Ntt=9781410365569&amp;N=197</v>
      </c>
      <c r="S338" s="192" t="s">
        <v>2409</v>
      </c>
      <c r="W338" s="181"/>
      <c r="Y338" s="179"/>
    </row>
    <row r="339" spans="1:25" s="140" customFormat="1" ht="28.8" x14ac:dyDescent="0.3">
      <c r="A339" s="183"/>
      <c r="B339" s="184" t="str">
        <f t="shared" ref="B339:B370" si="36">HYPERLINK(R339,S339)</f>
        <v>Societies and Cultures: Russia: The Culture of Russia</v>
      </c>
      <c r="C339" s="193">
        <v>9781538301784</v>
      </c>
      <c r="D339" s="194" t="s">
        <v>14</v>
      </c>
      <c r="E339" s="194" t="s">
        <v>42</v>
      </c>
      <c r="F339" s="195" t="s">
        <v>8</v>
      </c>
      <c r="G339" s="196">
        <v>1</v>
      </c>
      <c r="H339" s="197">
        <v>43286</v>
      </c>
      <c r="I339" s="196">
        <v>2019</v>
      </c>
      <c r="J339" s="195" t="s">
        <v>8</v>
      </c>
      <c r="K339" s="198">
        <v>39.880000000000003</v>
      </c>
      <c r="L339" s="195" t="s">
        <v>16</v>
      </c>
      <c r="M339" s="195" t="s">
        <v>10</v>
      </c>
      <c r="N339" s="190" t="str">
        <f t="shared" si="32"/>
        <v/>
      </c>
      <c r="P339" s="180" t="str">
        <f t="shared" si="33"/>
        <v/>
      </c>
      <c r="Q339" s="180" t="str">
        <f t="shared" si="34"/>
        <v/>
      </c>
      <c r="R339" s="191" t="str">
        <f t="shared" si="35"/>
        <v>http://www.cengage.com/search/showresults.do?Ntk=APG&amp;Ntt=9781538301784&amp;N=197</v>
      </c>
      <c r="S339" s="192" t="s">
        <v>141</v>
      </c>
      <c r="W339" s="181"/>
      <c r="Y339" s="179"/>
    </row>
    <row r="340" spans="1:25" s="140" customFormat="1" ht="28.8" x14ac:dyDescent="0.3">
      <c r="A340" s="183"/>
      <c r="B340" s="184" t="str">
        <f t="shared" si="36"/>
        <v>Societies and Cultures: Russia: The Geography of Russia</v>
      </c>
      <c r="C340" s="193">
        <v>9781538301814</v>
      </c>
      <c r="D340" s="194" t="s">
        <v>14</v>
      </c>
      <c r="E340" s="194" t="s">
        <v>42</v>
      </c>
      <c r="F340" s="195" t="s">
        <v>8</v>
      </c>
      <c r="G340" s="196">
        <v>1</v>
      </c>
      <c r="H340" s="197">
        <v>43286</v>
      </c>
      <c r="I340" s="196">
        <v>2019</v>
      </c>
      <c r="J340" s="195" t="s">
        <v>8</v>
      </c>
      <c r="K340" s="198">
        <v>39.880000000000003</v>
      </c>
      <c r="L340" s="195" t="s">
        <v>16</v>
      </c>
      <c r="M340" s="195" t="s">
        <v>10</v>
      </c>
      <c r="N340" s="190" t="str">
        <f t="shared" si="32"/>
        <v/>
      </c>
      <c r="P340" s="180" t="str">
        <f t="shared" si="33"/>
        <v/>
      </c>
      <c r="Q340" s="180" t="str">
        <f t="shared" si="34"/>
        <v/>
      </c>
      <c r="R340" s="191" t="str">
        <f t="shared" si="35"/>
        <v>http://www.cengage.com/search/showresults.do?Ntk=APG&amp;Ntt=9781538301814&amp;N=197</v>
      </c>
      <c r="S340" s="192" t="s">
        <v>142</v>
      </c>
      <c r="W340" s="181"/>
      <c r="Y340" s="179"/>
    </row>
    <row r="341" spans="1:25" s="140" customFormat="1" ht="28.8" x14ac:dyDescent="0.3">
      <c r="A341" s="183"/>
      <c r="B341" s="184" t="str">
        <f t="shared" si="36"/>
        <v>Societies and Cultures: Russia: The History of Russia from 1801 to the Present</v>
      </c>
      <c r="C341" s="193">
        <v>9781538303894</v>
      </c>
      <c r="D341" s="194" t="s">
        <v>14</v>
      </c>
      <c r="E341" s="194" t="s">
        <v>42</v>
      </c>
      <c r="F341" s="195" t="s">
        <v>8</v>
      </c>
      <c r="G341" s="196">
        <v>1</v>
      </c>
      <c r="H341" s="197">
        <v>43286</v>
      </c>
      <c r="I341" s="196">
        <v>2019</v>
      </c>
      <c r="J341" s="195" t="s">
        <v>8</v>
      </c>
      <c r="K341" s="198">
        <v>39.880000000000003</v>
      </c>
      <c r="L341" s="195" t="s">
        <v>16</v>
      </c>
      <c r="M341" s="195" t="s">
        <v>10</v>
      </c>
      <c r="N341" s="190" t="str">
        <f t="shared" si="32"/>
        <v/>
      </c>
      <c r="P341" s="180" t="str">
        <f t="shared" si="33"/>
        <v/>
      </c>
      <c r="Q341" s="180" t="str">
        <f t="shared" si="34"/>
        <v/>
      </c>
      <c r="R341" s="191" t="str">
        <f t="shared" si="35"/>
        <v>http://www.cengage.com/search/showresults.do?Ntk=APG&amp;Ntt=9781538303894&amp;N=197</v>
      </c>
      <c r="S341" s="192" t="s">
        <v>140</v>
      </c>
      <c r="W341" s="181"/>
      <c r="Y341" s="179"/>
    </row>
    <row r="342" spans="1:25" s="140" customFormat="1" ht="28.8" x14ac:dyDescent="0.3">
      <c r="A342" s="183"/>
      <c r="B342" s="184" t="str">
        <f t="shared" si="36"/>
        <v>Societies and Cultures: Russia: The History of Russia to 1801</v>
      </c>
      <c r="C342" s="193">
        <v>9781538301845</v>
      </c>
      <c r="D342" s="194" t="s">
        <v>14</v>
      </c>
      <c r="E342" s="194" t="s">
        <v>42</v>
      </c>
      <c r="F342" s="195" t="s">
        <v>8</v>
      </c>
      <c r="G342" s="196">
        <v>1</v>
      </c>
      <c r="H342" s="197">
        <v>43286</v>
      </c>
      <c r="I342" s="196">
        <v>2019</v>
      </c>
      <c r="J342" s="195" t="s">
        <v>8</v>
      </c>
      <c r="K342" s="198">
        <v>39.880000000000003</v>
      </c>
      <c r="L342" s="195" t="s">
        <v>16</v>
      </c>
      <c r="M342" s="195" t="s">
        <v>10</v>
      </c>
      <c r="N342" s="190" t="str">
        <f t="shared" si="32"/>
        <v/>
      </c>
      <c r="P342" s="180" t="str">
        <f t="shared" si="33"/>
        <v/>
      </c>
      <c r="Q342" s="180" t="str">
        <f t="shared" si="34"/>
        <v/>
      </c>
      <c r="R342" s="191" t="str">
        <f t="shared" si="35"/>
        <v>http://www.cengage.com/search/showresults.do?Ntk=APG&amp;Ntt=9781538301845&amp;N=197</v>
      </c>
      <c r="S342" s="192" t="s">
        <v>138</v>
      </c>
      <c r="W342" s="181"/>
      <c r="Y342" s="179"/>
    </row>
    <row r="343" spans="1:25" s="140" customFormat="1" x14ac:dyDescent="0.3">
      <c r="A343" s="183"/>
      <c r="B343" s="184" t="str">
        <f t="shared" si="36"/>
        <v>Space Race: Astronauts And Cosmonauts</v>
      </c>
      <c r="C343" s="193">
        <v>9781532171543</v>
      </c>
      <c r="D343" s="194" t="s">
        <v>304</v>
      </c>
      <c r="E343" s="194" t="s">
        <v>33</v>
      </c>
      <c r="F343" s="195"/>
      <c r="G343" s="196">
        <v>1</v>
      </c>
      <c r="H343" s="197">
        <v>43606</v>
      </c>
      <c r="I343" s="196">
        <v>2019</v>
      </c>
      <c r="J343" s="195" t="s">
        <v>8</v>
      </c>
      <c r="K343" s="198">
        <v>34.49</v>
      </c>
      <c r="L343" s="195" t="s">
        <v>20</v>
      </c>
      <c r="M343" s="195" t="s">
        <v>21</v>
      </c>
      <c r="N343" s="190" t="str">
        <f t="shared" si="32"/>
        <v/>
      </c>
      <c r="P343" s="180" t="str">
        <f t="shared" si="33"/>
        <v/>
      </c>
      <c r="Q343" s="180" t="str">
        <f t="shared" si="34"/>
        <v/>
      </c>
      <c r="R343" s="191" t="str">
        <f t="shared" si="35"/>
        <v>http://www.cengage.com/search/showresults.do?Ntk=APG&amp;Ntt=9781532171543&amp;N=197</v>
      </c>
      <c r="S343" s="192" t="s">
        <v>65</v>
      </c>
      <c r="W343" s="181"/>
      <c r="Y343" s="179"/>
    </row>
    <row r="344" spans="1:25" s="140" customFormat="1" x14ac:dyDescent="0.3">
      <c r="A344" s="183"/>
      <c r="B344" s="184" t="str">
        <f t="shared" si="36"/>
        <v>Space Race: Missiles And Spy Satellites</v>
      </c>
      <c r="C344" s="193">
        <v>9781532171550</v>
      </c>
      <c r="D344" s="194" t="s">
        <v>304</v>
      </c>
      <c r="E344" s="194" t="s">
        <v>33</v>
      </c>
      <c r="F344" s="195" t="s">
        <v>8</v>
      </c>
      <c r="G344" s="196">
        <v>1</v>
      </c>
      <c r="H344" s="197">
        <v>43606</v>
      </c>
      <c r="I344" s="196">
        <v>2019</v>
      </c>
      <c r="J344" s="195" t="s">
        <v>8</v>
      </c>
      <c r="K344" s="198">
        <v>34.49</v>
      </c>
      <c r="L344" s="195" t="s">
        <v>20</v>
      </c>
      <c r="M344" s="195" t="s">
        <v>21</v>
      </c>
      <c r="N344" s="190" t="str">
        <f t="shared" si="32"/>
        <v/>
      </c>
      <c r="P344" s="180" t="str">
        <f t="shared" si="33"/>
        <v/>
      </c>
      <c r="Q344" s="180" t="str">
        <f t="shared" si="34"/>
        <v/>
      </c>
      <c r="R344" s="191" t="str">
        <f t="shared" si="35"/>
        <v>http://www.cengage.com/search/showresults.do?Ntk=APG&amp;Ntt=9781532171550&amp;N=197</v>
      </c>
      <c r="S344" s="192" t="s">
        <v>66</v>
      </c>
      <c r="W344" s="181"/>
      <c r="Y344" s="179"/>
    </row>
    <row r="345" spans="1:25" s="140" customFormat="1" x14ac:dyDescent="0.3">
      <c r="A345" s="183"/>
      <c r="B345" s="184" t="str">
        <f t="shared" si="36"/>
        <v>Space Race: Project Apollo</v>
      </c>
      <c r="C345" s="193">
        <v>9781532171567</v>
      </c>
      <c r="D345" s="194" t="s">
        <v>304</v>
      </c>
      <c r="E345" s="194" t="s">
        <v>33</v>
      </c>
      <c r="F345" s="195" t="s">
        <v>8</v>
      </c>
      <c r="G345" s="196">
        <v>1</v>
      </c>
      <c r="H345" s="197">
        <v>43607</v>
      </c>
      <c r="I345" s="196">
        <v>2019</v>
      </c>
      <c r="J345" s="195" t="s">
        <v>8</v>
      </c>
      <c r="K345" s="198">
        <v>34.49</v>
      </c>
      <c r="L345" s="195" t="s">
        <v>20</v>
      </c>
      <c r="M345" s="195" t="s">
        <v>21</v>
      </c>
      <c r="N345" s="190" t="str">
        <f t="shared" si="32"/>
        <v/>
      </c>
      <c r="P345" s="180" t="str">
        <f t="shared" si="33"/>
        <v/>
      </c>
      <c r="Q345" s="180" t="str">
        <f t="shared" si="34"/>
        <v/>
      </c>
      <c r="R345" s="191" t="str">
        <f t="shared" si="35"/>
        <v>http://www.cengage.com/search/showresults.do?Ntk=APG&amp;Ntt=9781532171567&amp;N=197</v>
      </c>
      <c r="S345" s="192" t="s">
        <v>64</v>
      </c>
      <c r="W345" s="181"/>
      <c r="Y345" s="179"/>
    </row>
    <row r="346" spans="1:25" s="140" customFormat="1" x14ac:dyDescent="0.3">
      <c r="A346" s="183"/>
      <c r="B346" s="184" t="str">
        <f t="shared" si="36"/>
        <v>Space Race: Project Gemini</v>
      </c>
      <c r="C346" s="193">
        <v>9781532171574</v>
      </c>
      <c r="D346" s="194" t="s">
        <v>304</v>
      </c>
      <c r="E346" s="194" t="s">
        <v>33</v>
      </c>
      <c r="F346" s="195" t="s">
        <v>8</v>
      </c>
      <c r="G346" s="196">
        <v>1</v>
      </c>
      <c r="H346" s="197">
        <v>43607</v>
      </c>
      <c r="I346" s="196">
        <v>2019</v>
      </c>
      <c r="J346" s="195" t="s">
        <v>8</v>
      </c>
      <c r="K346" s="189">
        <v>34.49</v>
      </c>
      <c r="L346" s="187" t="s">
        <v>20</v>
      </c>
      <c r="M346" s="187" t="s">
        <v>21</v>
      </c>
      <c r="N346" s="190" t="str">
        <f t="shared" si="32"/>
        <v/>
      </c>
      <c r="P346" s="180" t="str">
        <f t="shared" si="33"/>
        <v/>
      </c>
      <c r="Q346" s="180" t="str">
        <f t="shared" si="34"/>
        <v/>
      </c>
      <c r="R346" s="191" t="str">
        <f t="shared" si="35"/>
        <v>http://www.cengage.com/search/showresults.do?Ntk=APG&amp;Ntt=9781532171574&amp;N=197</v>
      </c>
      <c r="S346" s="192" t="s">
        <v>62</v>
      </c>
      <c r="W346" s="181"/>
      <c r="Y346" s="179"/>
    </row>
    <row r="347" spans="1:25" s="140" customFormat="1" x14ac:dyDescent="0.3">
      <c r="A347" s="183"/>
      <c r="B347" s="184" t="str">
        <f t="shared" si="36"/>
        <v>Space Race: Project Mercury</v>
      </c>
      <c r="C347" s="193">
        <v>9781532171581</v>
      </c>
      <c r="D347" s="194" t="s">
        <v>304</v>
      </c>
      <c r="E347" s="194" t="s">
        <v>33</v>
      </c>
      <c r="F347" s="195" t="s">
        <v>8</v>
      </c>
      <c r="G347" s="196">
        <v>1</v>
      </c>
      <c r="H347" s="197">
        <v>43606</v>
      </c>
      <c r="I347" s="196">
        <v>2019</v>
      </c>
      <c r="J347" s="195" t="s">
        <v>8</v>
      </c>
      <c r="K347" s="189">
        <v>34.49</v>
      </c>
      <c r="L347" s="187" t="s">
        <v>20</v>
      </c>
      <c r="M347" s="187" t="s">
        <v>21</v>
      </c>
      <c r="N347" s="190" t="str">
        <f t="shared" si="32"/>
        <v/>
      </c>
      <c r="P347" s="180" t="str">
        <f t="shared" si="33"/>
        <v/>
      </c>
      <c r="Q347" s="180" t="str">
        <f t="shared" si="34"/>
        <v/>
      </c>
      <c r="R347" s="191" t="str">
        <f t="shared" si="35"/>
        <v>http://www.cengage.com/search/showresults.do?Ntk=APG&amp;Ntt=9781532171581&amp;N=197</v>
      </c>
      <c r="S347" s="192" t="s">
        <v>67</v>
      </c>
      <c r="W347" s="181"/>
      <c r="Y347" s="179"/>
    </row>
    <row r="348" spans="1:25" s="140" customFormat="1" x14ac:dyDescent="0.3">
      <c r="A348" s="183"/>
      <c r="B348" s="184" t="str">
        <f t="shared" si="36"/>
        <v>Space Race: Space Stations And Beyond</v>
      </c>
      <c r="C348" s="193">
        <v>9781532171598</v>
      </c>
      <c r="D348" s="194" t="s">
        <v>304</v>
      </c>
      <c r="E348" s="194" t="s">
        <v>33</v>
      </c>
      <c r="F348" s="195" t="s">
        <v>8</v>
      </c>
      <c r="G348" s="196">
        <v>1</v>
      </c>
      <c r="H348" s="197">
        <v>43581</v>
      </c>
      <c r="I348" s="196">
        <v>2019</v>
      </c>
      <c r="J348" s="195" t="s">
        <v>8</v>
      </c>
      <c r="K348" s="198">
        <v>34.49</v>
      </c>
      <c r="L348" s="195" t="s">
        <v>20</v>
      </c>
      <c r="M348" s="195" t="s">
        <v>21</v>
      </c>
      <c r="N348" s="190" t="str">
        <f t="shared" si="32"/>
        <v/>
      </c>
      <c r="P348" s="180" t="str">
        <f t="shared" si="33"/>
        <v/>
      </c>
      <c r="Q348" s="180" t="str">
        <f t="shared" si="34"/>
        <v/>
      </c>
      <c r="R348" s="191" t="str">
        <f t="shared" si="35"/>
        <v>http://www.cengage.com/search/showresults.do?Ntk=APG&amp;Ntt=9781532171598&amp;N=197</v>
      </c>
      <c r="S348" s="192" t="s">
        <v>85</v>
      </c>
      <c r="W348" s="181"/>
      <c r="Y348" s="179"/>
    </row>
    <row r="349" spans="1:25" s="140" customFormat="1" x14ac:dyDescent="0.3">
      <c r="A349" s="183"/>
      <c r="B349" s="184" t="str">
        <f t="shared" si="36"/>
        <v>St. James Encyclopedia of Hip Hop Culture</v>
      </c>
      <c r="C349" s="185">
        <v>9781410380821</v>
      </c>
      <c r="D349" s="186" t="s">
        <v>392</v>
      </c>
      <c r="E349" s="186" t="s">
        <v>139</v>
      </c>
      <c r="F349" s="187" t="s">
        <v>8</v>
      </c>
      <c r="G349" s="187">
        <v>1</v>
      </c>
      <c r="H349" s="188">
        <v>43158</v>
      </c>
      <c r="I349" s="187">
        <v>2018</v>
      </c>
      <c r="J349" s="187" t="s">
        <v>8</v>
      </c>
      <c r="K349" s="198">
        <v>345.4</v>
      </c>
      <c r="L349" s="195" t="s">
        <v>9</v>
      </c>
      <c r="M349" s="195" t="s">
        <v>84</v>
      </c>
      <c r="N349" s="190" t="str">
        <f t="shared" si="32"/>
        <v/>
      </c>
      <c r="P349" s="180" t="str">
        <f t="shared" si="33"/>
        <v/>
      </c>
      <c r="Q349" s="180" t="str">
        <f t="shared" si="34"/>
        <v/>
      </c>
      <c r="R349" s="191" t="str">
        <f t="shared" si="35"/>
        <v>http://www.cengage.com/search/showresults.do?Ntk=APG&amp;Ntt=9781410380821&amp;N=197</v>
      </c>
      <c r="S349" s="192" t="s">
        <v>391</v>
      </c>
      <c r="W349" s="181"/>
      <c r="Y349" s="179"/>
    </row>
    <row r="350" spans="1:25" s="140" customFormat="1" x14ac:dyDescent="0.3">
      <c r="A350" s="183"/>
      <c r="B350" s="184" t="str">
        <f t="shared" si="36"/>
        <v xml:space="preserve">Supernatural Literature </v>
      </c>
      <c r="C350" s="185">
        <v>9781410339072</v>
      </c>
      <c r="D350" s="186" t="s">
        <v>392</v>
      </c>
      <c r="E350" s="186" t="s">
        <v>7</v>
      </c>
      <c r="F350" s="187" t="s">
        <v>8</v>
      </c>
      <c r="G350" s="187">
        <v>1</v>
      </c>
      <c r="H350" s="188">
        <v>42803</v>
      </c>
      <c r="I350" s="187">
        <v>2017</v>
      </c>
      <c r="J350" s="187">
        <v>3</v>
      </c>
      <c r="K350" s="198">
        <v>591.79999999999995</v>
      </c>
      <c r="L350" s="195" t="s">
        <v>83</v>
      </c>
      <c r="M350" s="195" t="s">
        <v>84</v>
      </c>
      <c r="N350" s="190" t="str">
        <f t="shared" si="32"/>
        <v/>
      </c>
      <c r="P350" s="180" t="str">
        <f t="shared" si="33"/>
        <v/>
      </c>
      <c r="Q350" s="180" t="str">
        <f t="shared" si="34"/>
        <v/>
      </c>
      <c r="R350" s="191" t="str">
        <f t="shared" si="35"/>
        <v>http://www.cengage.com/search/showresults.do?Ntk=APG&amp;Ntt=9781410339072&amp;N=197</v>
      </c>
      <c r="S350" s="192" t="s">
        <v>393</v>
      </c>
      <c r="W350" s="181"/>
      <c r="Y350" s="179"/>
    </row>
    <row r="351" spans="1:25" s="140" customFormat="1" ht="28.8" x14ac:dyDescent="0.3">
      <c r="A351" s="183"/>
      <c r="B351" s="184" t="str">
        <f t="shared" si="36"/>
        <v>Taking Earth's Temperature: Climate Change and Food Production</v>
      </c>
      <c r="C351" s="193">
        <v>9781625136626</v>
      </c>
      <c r="D351" s="194" t="s">
        <v>14</v>
      </c>
      <c r="E351" s="194" t="s">
        <v>19</v>
      </c>
      <c r="F351" s="195" t="s">
        <v>8</v>
      </c>
      <c r="G351" s="196">
        <v>1</v>
      </c>
      <c r="H351" s="197">
        <v>43621</v>
      </c>
      <c r="I351" s="196">
        <v>2019</v>
      </c>
      <c r="J351" s="195" t="s">
        <v>8</v>
      </c>
      <c r="K351" s="198">
        <v>39.200000000000003</v>
      </c>
      <c r="L351" s="195" t="s">
        <v>20</v>
      </c>
      <c r="M351" s="195" t="s">
        <v>21</v>
      </c>
      <c r="N351" s="190" t="str">
        <f t="shared" si="32"/>
        <v/>
      </c>
      <c r="P351" s="180" t="str">
        <f t="shared" si="33"/>
        <v/>
      </c>
      <c r="Q351" s="180" t="str">
        <f t="shared" si="34"/>
        <v/>
      </c>
      <c r="R351" s="191" t="str">
        <f t="shared" si="35"/>
        <v>http://www.cengage.com/search/showresults.do?Ntk=APG&amp;Ntt=9781625136626&amp;N=197</v>
      </c>
      <c r="S351" s="192" t="s">
        <v>22</v>
      </c>
      <c r="W351" s="181"/>
      <c r="Y351" s="179"/>
    </row>
    <row r="352" spans="1:25" s="140" customFormat="1" ht="28.8" x14ac:dyDescent="0.3">
      <c r="A352" s="183"/>
      <c r="B352" s="184" t="str">
        <f t="shared" si="36"/>
        <v>Taking Earth's Temperature: Climate Scientists At Work</v>
      </c>
      <c r="C352" s="193">
        <v>9781625136633</v>
      </c>
      <c r="D352" s="194" t="s">
        <v>14</v>
      </c>
      <c r="E352" s="194" t="s">
        <v>19</v>
      </c>
      <c r="F352" s="195" t="s">
        <v>8</v>
      </c>
      <c r="G352" s="196">
        <v>1</v>
      </c>
      <c r="H352" s="197">
        <v>43621</v>
      </c>
      <c r="I352" s="196">
        <v>2019</v>
      </c>
      <c r="J352" s="195" t="s">
        <v>8</v>
      </c>
      <c r="K352" s="198">
        <v>39.200000000000003</v>
      </c>
      <c r="L352" s="195" t="s">
        <v>20</v>
      </c>
      <c r="M352" s="195" t="s">
        <v>21</v>
      </c>
      <c r="N352" s="190" t="str">
        <f t="shared" si="32"/>
        <v/>
      </c>
      <c r="P352" s="180" t="str">
        <f t="shared" si="33"/>
        <v/>
      </c>
      <c r="Q352" s="180" t="str">
        <f t="shared" si="34"/>
        <v/>
      </c>
      <c r="R352" s="191" t="str">
        <f t="shared" si="35"/>
        <v>http://www.cengage.com/search/showresults.do?Ntk=APG&amp;Ntt=9781625136633&amp;N=197</v>
      </c>
      <c r="S352" s="192" t="s">
        <v>23</v>
      </c>
      <c r="W352" s="181"/>
      <c r="Y352" s="179"/>
    </row>
    <row r="353" spans="1:25" s="140" customFormat="1" ht="28.8" x14ac:dyDescent="0.3">
      <c r="A353" s="183"/>
      <c r="B353" s="184" t="str">
        <f t="shared" si="36"/>
        <v>Taking Earth's Temperature: Melting Glaciers Rising Seas</v>
      </c>
      <c r="C353" s="193">
        <v>9781625136619</v>
      </c>
      <c r="D353" s="194" t="s">
        <v>14</v>
      </c>
      <c r="E353" s="194" t="s">
        <v>19</v>
      </c>
      <c r="F353" s="195" t="s">
        <v>8</v>
      </c>
      <c r="G353" s="196">
        <v>1</v>
      </c>
      <c r="H353" s="197">
        <v>43621</v>
      </c>
      <c r="I353" s="196">
        <v>2019</v>
      </c>
      <c r="J353" s="195" t="s">
        <v>8</v>
      </c>
      <c r="K353" s="198">
        <v>39.200000000000003</v>
      </c>
      <c r="L353" s="195" t="s">
        <v>20</v>
      </c>
      <c r="M353" s="195" t="s">
        <v>21</v>
      </c>
      <c r="N353" s="190" t="str">
        <f t="shared" si="32"/>
        <v/>
      </c>
      <c r="P353" s="180" t="str">
        <f t="shared" si="33"/>
        <v/>
      </c>
      <c r="Q353" s="180" t="str">
        <f t="shared" si="34"/>
        <v/>
      </c>
      <c r="R353" s="191" t="str">
        <f t="shared" si="35"/>
        <v>http://www.cengage.com/search/showresults.do?Ntk=APG&amp;Ntt=9781625136619&amp;N=197</v>
      </c>
      <c r="S353" s="192" t="s">
        <v>18</v>
      </c>
      <c r="W353" s="181"/>
      <c r="Y353" s="179"/>
    </row>
    <row r="354" spans="1:25" s="140" customFormat="1" ht="28.8" x14ac:dyDescent="0.3">
      <c r="A354" s="183"/>
      <c r="B354" s="184" t="str">
        <f t="shared" si="36"/>
        <v>Teen Guide to Student Activism</v>
      </c>
      <c r="C354" s="193">
        <v>9781682825426</v>
      </c>
      <c r="D354" s="194" t="s">
        <v>88</v>
      </c>
      <c r="E354" s="194" t="s">
        <v>81</v>
      </c>
      <c r="F354" s="195" t="s">
        <v>8</v>
      </c>
      <c r="G354" s="196">
        <v>1</v>
      </c>
      <c r="H354" s="197">
        <v>43472</v>
      </c>
      <c r="I354" s="196">
        <v>2019</v>
      </c>
      <c r="J354" s="195" t="s">
        <v>8</v>
      </c>
      <c r="K354" s="198">
        <v>43.93</v>
      </c>
      <c r="L354" s="195" t="s">
        <v>26</v>
      </c>
      <c r="M354" s="195" t="s">
        <v>10</v>
      </c>
      <c r="N354" s="190" t="str">
        <f t="shared" si="32"/>
        <v/>
      </c>
      <c r="P354" s="180" t="str">
        <f t="shared" si="33"/>
        <v/>
      </c>
      <c r="Q354" s="180" t="str">
        <f t="shared" si="34"/>
        <v/>
      </c>
      <c r="R354" s="191" t="str">
        <f t="shared" si="35"/>
        <v>http://www.cengage.com/search/showresults.do?Ntk=APG&amp;Ntt=9781682825426&amp;N=197</v>
      </c>
      <c r="S354" s="192" t="s">
        <v>92</v>
      </c>
      <c r="W354" s="181"/>
      <c r="Y354" s="179"/>
    </row>
    <row r="355" spans="1:25" s="140" customFormat="1" x14ac:dyDescent="0.3">
      <c r="A355" s="183"/>
      <c r="B355" s="184" t="str">
        <f t="shared" si="36"/>
        <v>Teens and Vaping</v>
      </c>
      <c r="C355" s="193">
        <v>9781682827567</v>
      </c>
      <c r="D355" s="194" t="s">
        <v>88</v>
      </c>
      <c r="E355" s="194" t="s">
        <v>326</v>
      </c>
      <c r="F355" s="195" t="s">
        <v>8</v>
      </c>
      <c r="G355" s="195">
        <v>1</v>
      </c>
      <c r="H355" s="197">
        <v>43727</v>
      </c>
      <c r="I355" s="195">
        <v>2020</v>
      </c>
      <c r="J355" s="195" t="s">
        <v>8</v>
      </c>
      <c r="K355" s="198">
        <v>34.049999999999997</v>
      </c>
      <c r="L355" s="195" t="s">
        <v>26</v>
      </c>
      <c r="M355" s="195" t="s">
        <v>10</v>
      </c>
      <c r="N355" s="190" t="str">
        <f t="shared" si="32"/>
        <v/>
      </c>
      <c r="P355" s="180" t="str">
        <f t="shared" si="33"/>
        <v/>
      </c>
      <c r="Q355" s="180" t="str">
        <f t="shared" si="34"/>
        <v/>
      </c>
      <c r="R355" s="191" t="str">
        <f t="shared" si="35"/>
        <v>http://www.cengage.com/search/showresults.do?Ntk=APG&amp;Ntt=9781682827567&amp;N=197</v>
      </c>
      <c r="S355" s="192" t="s">
        <v>441</v>
      </c>
      <c r="W355" s="181"/>
      <c r="Y355" s="179"/>
    </row>
    <row r="356" spans="1:25" s="140" customFormat="1" ht="28.8" x14ac:dyDescent="0.3">
      <c r="A356" s="183"/>
      <c r="B356" s="184" t="str">
        <f t="shared" si="36"/>
        <v>The Black Lives Matter Movement</v>
      </c>
      <c r="C356" s="193">
        <v>9781682822869</v>
      </c>
      <c r="D356" s="194" t="s">
        <v>88</v>
      </c>
      <c r="E356" s="194" t="s">
        <v>81</v>
      </c>
      <c r="F356" s="195" t="s">
        <v>8</v>
      </c>
      <c r="G356" s="196">
        <v>1</v>
      </c>
      <c r="H356" s="197">
        <v>42957</v>
      </c>
      <c r="I356" s="196">
        <v>2018</v>
      </c>
      <c r="J356" s="195" t="s">
        <v>8</v>
      </c>
      <c r="K356" s="198">
        <v>43.95</v>
      </c>
      <c r="L356" s="195" t="s">
        <v>115</v>
      </c>
      <c r="M356" s="195" t="s">
        <v>10</v>
      </c>
      <c r="N356" s="190" t="str">
        <f t="shared" si="32"/>
        <v/>
      </c>
      <c r="P356" s="180" t="str">
        <f t="shared" si="33"/>
        <v/>
      </c>
      <c r="Q356" s="180" t="str">
        <f t="shared" si="34"/>
        <v/>
      </c>
      <c r="R356" s="191" t="str">
        <f t="shared" si="35"/>
        <v>http://www.cengage.com/search/showresults.do?Ntk=APG&amp;Ntt=9781682822869&amp;N=197</v>
      </c>
      <c r="S356" s="192" t="s">
        <v>241</v>
      </c>
      <c r="W356" s="181"/>
      <c r="Y356" s="179"/>
    </row>
    <row r="357" spans="1:25" s="140" customFormat="1" ht="28.8" x14ac:dyDescent="0.3">
      <c r="A357" s="183"/>
      <c r="B357" s="184" t="str">
        <f t="shared" si="36"/>
        <v>The Britannica Guide to Islam: Islamic Art and Architecture</v>
      </c>
      <c r="C357" s="193">
        <v>9781680486148</v>
      </c>
      <c r="D357" s="194" t="s">
        <v>14</v>
      </c>
      <c r="E357" s="194" t="s">
        <v>116</v>
      </c>
      <c r="F357" s="195" t="s">
        <v>8</v>
      </c>
      <c r="G357" s="196">
        <v>1</v>
      </c>
      <c r="H357" s="197">
        <v>43019</v>
      </c>
      <c r="I357" s="196">
        <v>2018</v>
      </c>
      <c r="J357" s="195" t="s">
        <v>8</v>
      </c>
      <c r="K357" s="198">
        <v>39.880000000000003</v>
      </c>
      <c r="L357" s="195" t="s">
        <v>9</v>
      </c>
      <c r="M357" s="195" t="s">
        <v>10</v>
      </c>
      <c r="N357" s="190" t="str">
        <f t="shared" si="32"/>
        <v/>
      </c>
      <c r="P357" s="180" t="str">
        <f t="shared" si="33"/>
        <v/>
      </c>
      <c r="Q357" s="180" t="str">
        <f t="shared" si="34"/>
        <v/>
      </c>
      <c r="R357" s="191" t="str">
        <f t="shared" si="35"/>
        <v>http://www.cengage.com/search/showresults.do?Ntk=APG&amp;Ntt=9781680486148&amp;N=197</v>
      </c>
      <c r="S357" s="192" t="s">
        <v>205</v>
      </c>
      <c r="W357" s="181"/>
      <c r="Y357" s="179"/>
    </row>
    <row r="358" spans="1:25" s="140" customFormat="1" ht="28.8" x14ac:dyDescent="0.3">
      <c r="A358" s="183"/>
      <c r="B358" s="184" t="str">
        <f t="shared" si="36"/>
        <v>The Britannica Guide to Islam: Islamic Literature</v>
      </c>
      <c r="C358" s="193">
        <v>9781680486162</v>
      </c>
      <c r="D358" s="194" t="s">
        <v>14</v>
      </c>
      <c r="E358" s="194" t="s">
        <v>116</v>
      </c>
      <c r="F358" s="195" t="s">
        <v>8</v>
      </c>
      <c r="G358" s="196">
        <v>1</v>
      </c>
      <c r="H358" s="197">
        <v>43019</v>
      </c>
      <c r="I358" s="196">
        <v>2018</v>
      </c>
      <c r="J358" s="195" t="s">
        <v>8</v>
      </c>
      <c r="K358" s="198">
        <v>39.880000000000003</v>
      </c>
      <c r="L358" s="195" t="s">
        <v>9</v>
      </c>
      <c r="M358" s="195" t="s">
        <v>10</v>
      </c>
      <c r="N358" s="190" t="str">
        <f t="shared" si="32"/>
        <v/>
      </c>
      <c r="P358" s="180" t="str">
        <f t="shared" si="33"/>
        <v/>
      </c>
      <c r="Q358" s="180" t="str">
        <f t="shared" si="34"/>
        <v/>
      </c>
      <c r="R358" s="191" t="str">
        <f t="shared" si="35"/>
        <v>http://www.cengage.com/search/showresults.do?Ntk=APG&amp;Ntt=9781680486162&amp;N=197</v>
      </c>
      <c r="S358" s="192" t="s">
        <v>203</v>
      </c>
      <c r="W358" s="181"/>
      <c r="Y358" s="179"/>
    </row>
    <row r="359" spans="1:25" s="140" customFormat="1" ht="28.8" x14ac:dyDescent="0.3">
      <c r="A359" s="183"/>
      <c r="B359" s="184" t="str">
        <f t="shared" si="36"/>
        <v>The Britannica Guide to Islam: The Foundations of Islam and Islamic Thought</v>
      </c>
      <c r="C359" s="193">
        <v>9781680486124</v>
      </c>
      <c r="D359" s="194" t="s">
        <v>14</v>
      </c>
      <c r="E359" s="194" t="s">
        <v>116</v>
      </c>
      <c r="F359" s="195" t="s">
        <v>8</v>
      </c>
      <c r="G359" s="196">
        <v>1</v>
      </c>
      <c r="H359" s="197">
        <v>43019</v>
      </c>
      <c r="I359" s="196">
        <v>2018</v>
      </c>
      <c r="J359" s="195" t="s">
        <v>8</v>
      </c>
      <c r="K359" s="198">
        <v>39.880000000000003</v>
      </c>
      <c r="L359" s="195" t="s">
        <v>9</v>
      </c>
      <c r="M359" s="195" t="s">
        <v>10</v>
      </c>
      <c r="N359" s="190" t="str">
        <f t="shared" si="32"/>
        <v/>
      </c>
      <c r="P359" s="180" t="str">
        <f t="shared" si="33"/>
        <v/>
      </c>
      <c r="Q359" s="180" t="str">
        <f t="shared" si="34"/>
        <v/>
      </c>
      <c r="R359" s="191" t="str">
        <f t="shared" si="35"/>
        <v>http://www.cengage.com/search/showresults.do?Ntk=APG&amp;Ntt=9781680486124&amp;N=197</v>
      </c>
      <c r="S359" s="192" t="s">
        <v>204</v>
      </c>
      <c r="W359" s="181"/>
      <c r="Y359" s="179"/>
    </row>
    <row r="360" spans="1:25" s="140" customFormat="1" ht="28.8" x14ac:dyDescent="0.3">
      <c r="A360" s="183"/>
      <c r="B360" s="184" t="str">
        <f t="shared" si="36"/>
        <v>The Britannica Guide to Islam: The Islamic World from 1041 to the Present</v>
      </c>
      <c r="C360" s="193">
        <v>9781680486186</v>
      </c>
      <c r="D360" s="194" t="s">
        <v>14</v>
      </c>
      <c r="E360" s="194" t="s">
        <v>116</v>
      </c>
      <c r="F360" s="195" t="s">
        <v>8</v>
      </c>
      <c r="G360" s="196">
        <v>1</v>
      </c>
      <c r="H360" s="197">
        <v>43019</v>
      </c>
      <c r="I360" s="196">
        <v>2018</v>
      </c>
      <c r="J360" s="195" t="s">
        <v>8</v>
      </c>
      <c r="K360" s="198">
        <v>39.880000000000003</v>
      </c>
      <c r="L360" s="195" t="s">
        <v>9</v>
      </c>
      <c r="M360" s="195" t="s">
        <v>10</v>
      </c>
      <c r="N360" s="190" t="str">
        <f t="shared" si="32"/>
        <v/>
      </c>
      <c r="P360" s="180" t="str">
        <f t="shared" si="33"/>
        <v/>
      </c>
      <c r="Q360" s="180" t="str">
        <f t="shared" si="34"/>
        <v/>
      </c>
      <c r="R360" s="191" t="str">
        <f t="shared" si="35"/>
        <v>http://www.cengage.com/search/showresults.do?Ntk=APG&amp;Ntt=9781680486186&amp;N=197</v>
      </c>
      <c r="S360" s="192" t="s">
        <v>202</v>
      </c>
      <c r="W360" s="181"/>
      <c r="Y360" s="179"/>
    </row>
    <row r="361" spans="1:25" s="140" customFormat="1" ht="28.8" x14ac:dyDescent="0.3">
      <c r="A361" s="183"/>
      <c r="B361" s="184" t="str">
        <f t="shared" si="36"/>
        <v>The Britannica Guide to Islam: The Islamic World from Prehistory to 1041</v>
      </c>
      <c r="C361" s="193">
        <v>9781680486209</v>
      </c>
      <c r="D361" s="194" t="s">
        <v>14</v>
      </c>
      <c r="E361" s="194" t="s">
        <v>116</v>
      </c>
      <c r="F361" s="195" t="s">
        <v>8</v>
      </c>
      <c r="G361" s="196">
        <v>1</v>
      </c>
      <c r="H361" s="197">
        <v>43019</v>
      </c>
      <c r="I361" s="196">
        <v>2018</v>
      </c>
      <c r="J361" s="195" t="s">
        <v>8</v>
      </c>
      <c r="K361" s="198">
        <v>39.880000000000003</v>
      </c>
      <c r="L361" s="195" t="s">
        <v>9</v>
      </c>
      <c r="M361" s="195" t="s">
        <v>10</v>
      </c>
      <c r="N361" s="190" t="str">
        <f t="shared" si="32"/>
        <v/>
      </c>
      <c r="P361" s="180" t="str">
        <f t="shared" si="33"/>
        <v/>
      </c>
      <c r="Q361" s="180" t="str">
        <f t="shared" si="34"/>
        <v/>
      </c>
      <c r="R361" s="191" t="str">
        <f t="shared" si="35"/>
        <v>http://www.cengage.com/search/showresults.do?Ntk=APG&amp;Ntt=9781680486209&amp;N=197</v>
      </c>
      <c r="S361" s="192" t="s">
        <v>201</v>
      </c>
      <c r="W361" s="181"/>
      <c r="Y361" s="179"/>
    </row>
    <row r="362" spans="1:25" s="140" customFormat="1" ht="28.8" x14ac:dyDescent="0.3">
      <c r="A362" s="183"/>
      <c r="B362" s="184" t="str">
        <f t="shared" si="36"/>
        <v>The Building Blocks of Life: Examining Basic Chemical Molecules</v>
      </c>
      <c r="C362" s="193">
        <v>9781538300008</v>
      </c>
      <c r="D362" s="194" t="s">
        <v>14</v>
      </c>
      <c r="E362" s="194" t="s">
        <v>166</v>
      </c>
      <c r="F362" s="195" t="s">
        <v>8</v>
      </c>
      <c r="G362" s="196">
        <v>1</v>
      </c>
      <c r="H362" s="197">
        <v>43125</v>
      </c>
      <c r="I362" s="196">
        <v>2018</v>
      </c>
      <c r="J362" s="195" t="s">
        <v>8</v>
      </c>
      <c r="K362" s="198">
        <v>50.6</v>
      </c>
      <c r="L362" s="195" t="s">
        <v>9</v>
      </c>
      <c r="M362" s="195" t="s">
        <v>10</v>
      </c>
      <c r="N362" s="190" t="str">
        <f t="shared" si="32"/>
        <v/>
      </c>
      <c r="P362" s="180" t="str">
        <f t="shared" si="33"/>
        <v/>
      </c>
      <c r="Q362" s="180" t="str">
        <f t="shared" si="34"/>
        <v/>
      </c>
      <c r="R362" s="191" t="str">
        <f t="shared" si="35"/>
        <v>http://www.cengage.com/search/showresults.do?Ntk=APG&amp;Ntt=9781538300008&amp;N=197</v>
      </c>
      <c r="S362" s="192" t="s">
        <v>165</v>
      </c>
      <c r="W362" s="181"/>
      <c r="Y362" s="179"/>
    </row>
    <row r="363" spans="1:25" s="140" customFormat="1" ht="28.8" x14ac:dyDescent="0.3">
      <c r="A363" s="183"/>
      <c r="B363" s="184" t="str">
        <f t="shared" si="36"/>
        <v>The Building Blocks of Life: Examining Biochemical Reactions</v>
      </c>
      <c r="C363" s="193">
        <v>9781538300015</v>
      </c>
      <c r="D363" s="194" t="s">
        <v>14</v>
      </c>
      <c r="E363" s="194" t="s">
        <v>24</v>
      </c>
      <c r="F363" s="195" t="s">
        <v>8</v>
      </c>
      <c r="G363" s="196">
        <v>1</v>
      </c>
      <c r="H363" s="197">
        <v>43125</v>
      </c>
      <c r="I363" s="196">
        <v>2018</v>
      </c>
      <c r="J363" s="195" t="s">
        <v>8</v>
      </c>
      <c r="K363" s="198">
        <v>50.6</v>
      </c>
      <c r="L363" s="195" t="s">
        <v>9</v>
      </c>
      <c r="M363" s="195" t="s">
        <v>10</v>
      </c>
      <c r="N363" s="190" t="str">
        <f t="shared" si="32"/>
        <v/>
      </c>
      <c r="P363" s="180" t="str">
        <f t="shared" si="33"/>
        <v/>
      </c>
      <c r="Q363" s="180" t="str">
        <f t="shared" si="34"/>
        <v/>
      </c>
      <c r="R363" s="191" t="str">
        <f t="shared" si="35"/>
        <v>http://www.cengage.com/search/showresults.do?Ntk=APG&amp;Ntt=9781538300015&amp;N=197</v>
      </c>
      <c r="S363" s="192" t="s">
        <v>164</v>
      </c>
      <c r="W363" s="181"/>
      <c r="Y363" s="179"/>
    </row>
    <row r="364" spans="1:25" s="140" customFormat="1" ht="28.8" x14ac:dyDescent="0.3">
      <c r="A364" s="183"/>
      <c r="B364" s="184" t="str">
        <f t="shared" si="36"/>
        <v>The Building Blocks of Life: Examining Cells</v>
      </c>
      <c r="C364" s="193">
        <v>9781538300022</v>
      </c>
      <c r="D364" s="194" t="s">
        <v>14</v>
      </c>
      <c r="E364" s="194" t="s">
        <v>24</v>
      </c>
      <c r="F364" s="195" t="s">
        <v>8</v>
      </c>
      <c r="G364" s="196">
        <v>1</v>
      </c>
      <c r="H364" s="197">
        <v>43125</v>
      </c>
      <c r="I364" s="196">
        <v>2018</v>
      </c>
      <c r="J364" s="195" t="s">
        <v>8</v>
      </c>
      <c r="K364" s="198">
        <v>50.6</v>
      </c>
      <c r="L364" s="195" t="s">
        <v>9</v>
      </c>
      <c r="M364" s="195" t="s">
        <v>10</v>
      </c>
      <c r="N364" s="190" t="str">
        <f t="shared" si="32"/>
        <v/>
      </c>
      <c r="P364" s="180" t="str">
        <f t="shared" si="33"/>
        <v/>
      </c>
      <c r="Q364" s="180" t="str">
        <f t="shared" si="34"/>
        <v/>
      </c>
      <c r="R364" s="191" t="str">
        <f t="shared" si="35"/>
        <v>http://www.cengage.com/search/showresults.do?Ntk=APG&amp;Ntt=9781538300022&amp;N=197</v>
      </c>
      <c r="S364" s="192" t="s">
        <v>176</v>
      </c>
      <c r="W364" s="181"/>
      <c r="Y364" s="179"/>
    </row>
    <row r="365" spans="1:25" s="140" customFormat="1" ht="28.8" x14ac:dyDescent="0.3">
      <c r="A365" s="183"/>
      <c r="B365" s="184" t="str">
        <f t="shared" si="36"/>
        <v>The Building Blocks of Life: Examining Fungi and Protists</v>
      </c>
      <c r="C365" s="193">
        <v>9781538300039</v>
      </c>
      <c r="D365" s="194" t="s">
        <v>14</v>
      </c>
      <c r="E365" s="194" t="s">
        <v>24</v>
      </c>
      <c r="F365" s="195" t="s">
        <v>8</v>
      </c>
      <c r="G365" s="196">
        <v>1</v>
      </c>
      <c r="H365" s="197">
        <v>43125</v>
      </c>
      <c r="I365" s="196">
        <v>2018</v>
      </c>
      <c r="J365" s="195" t="s">
        <v>8</v>
      </c>
      <c r="K365" s="198">
        <v>50.6</v>
      </c>
      <c r="L365" s="195" t="s">
        <v>9</v>
      </c>
      <c r="M365" s="195" t="s">
        <v>10</v>
      </c>
      <c r="N365" s="190" t="str">
        <f t="shared" si="32"/>
        <v/>
      </c>
      <c r="P365" s="180" t="str">
        <f t="shared" si="33"/>
        <v/>
      </c>
      <c r="Q365" s="180" t="str">
        <f t="shared" si="34"/>
        <v/>
      </c>
      <c r="R365" s="191" t="str">
        <f t="shared" si="35"/>
        <v>http://www.cengage.com/search/showresults.do?Ntk=APG&amp;Ntt=9781538300039&amp;N=197</v>
      </c>
      <c r="S365" s="192" t="s">
        <v>174</v>
      </c>
      <c r="W365" s="181"/>
      <c r="Y365" s="179"/>
    </row>
    <row r="366" spans="1:25" s="140" customFormat="1" ht="28.8" x14ac:dyDescent="0.3">
      <c r="A366" s="183"/>
      <c r="B366" s="184" t="str">
        <f t="shared" si="36"/>
        <v>The Building Blocks of Life: Examining Viruses and Bacteria</v>
      </c>
      <c r="C366" s="193">
        <v>9781538300046</v>
      </c>
      <c r="D366" s="194" t="s">
        <v>14</v>
      </c>
      <c r="E366" s="194" t="s">
        <v>24</v>
      </c>
      <c r="F366" s="195" t="s">
        <v>8</v>
      </c>
      <c r="G366" s="196">
        <v>1</v>
      </c>
      <c r="H366" s="197">
        <v>43125</v>
      </c>
      <c r="I366" s="196">
        <v>2018</v>
      </c>
      <c r="J366" s="195" t="s">
        <v>8</v>
      </c>
      <c r="K366" s="198">
        <v>50.6</v>
      </c>
      <c r="L366" s="195" t="s">
        <v>9</v>
      </c>
      <c r="M366" s="195" t="s">
        <v>10</v>
      </c>
      <c r="N366" s="190" t="str">
        <f t="shared" si="32"/>
        <v/>
      </c>
      <c r="P366" s="180" t="str">
        <f t="shared" si="33"/>
        <v/>
      </c>
      <c r="Q366" s="180" t="str">
        <f t="shared" si="34"/>
        <v/>
      </c>
      <c r="R366" s="191" t="str">
        <f t="shared" si="35"/>
        <v>http://www.cengage.com/search/showresults.do?Ntk=APG&amp;Ntt=9781538300046&amp;N=197</v>
      </c>
      <c r="S366" s="192" t="s">
        <v>173</v>
      </c>
      <c r="W366" s="181"/>
      <c r="Y366" s="179"/>
    </row>
    <row r="367" spans="1:25" s="140" customFormat="1" ht="28.8" x14ac:dyDescent="0.3">
      <c r="A367" s="183"/>
      <c r="B367" s="184" t="str">
        <f t="shared" si="36"/>
        <v>The Business and Culture of Sports</v>
      </c>
      <c r="C367" s="193">
        <v>9780028665030</v>
      </c>
      <c r="D367" s="194" t="s">
        <v>80</v>
      </c>
      <c r="E367" s="194" t="s">
        <v>81</v>
      </c>
      <c r="F367" s="195" t="s">
        <v>8</v>
      </c>
      <c r="G367" s="196">
        <v>1</v>
      </c>
      <c r="H367" s="197">
        <v>43588</v>
      </c>
      <c r="I367" s="196">
        <v>2019</v>
      </c>
      <c r="J367" s="195" t="s">
        <v>82</v>
      </c>
      <c r="K367" s="198">
        <v>825</v>
      </c>
      <c r="L367" s="195" t="s">
        <v>83</v>
      </c>
      <c r="M367" s="195" t="s">
        <v>84</v>
      </c>
      <c r="N367" s="190" t="str">
        <f t="shared" si="32"/>
        <v/>
      </c>
      <c r="P367" s="180" t="str">
        <f t="shared" si="33"/>
        <v/>
      </c>
      <c r="Q367" s="180" t="str">
        <f t="shared" si="34"/>
        <v/>
      </c>
      <c r="R367" s="191" t="str">
        <f t="shared" si="35"/>
        <v>http://www.cengage.com/search/showresults.do?Ntk=APG&amp;Ntt=9780028665030&amp;N=197</v>
      </c>
      <c r="S367" s="192" t="s">
        <v>79</v>
      </c>
      <c r="W367" s="181"/>
      <c r="Y367" s="179"/>
    </row>
    <row r="368" spans="1:25" s="140" customFormat="1" ht="28.8" x14ac:dyDescent="0.3">
      <c r="A368" s="183"/>
      <c r="B368" s="184" t="str">
        <f t="shared" si="36"/>
        <v>The Foundations of Math: Algebra and Trigonometry</v>
      </c>
      <c r="C368" s="193">
        <v>9781538300381</v>
      </c>
      <c r="D368" s="194" t="s">
        <v>14</v>
      </c>
      <c r="E368" s="194" t="s">
        <v>160</v>
      </c>
      <c r="F368" s="195" t="s">
        <v>8</v>
      </c>
      <c r="G368" s="196">
        <v>1</v>
      </c>
      <c r="H368" s="197">
        <v>43125</v>
      </c>
      <c r="I368" s="196">
        <v>2018</v>
      </c>
      <c r="J368" s="195" t="s">
        <v>8</v>
      </c>
      <c r="K368" s="198">
        <v>59.4</v>
      </c>
      <c r="L368" s="195" t="s">
        <v>9</v>
      </c>
      <c r="M368" s="195" t="s">
        <v>10</v>
      </c>
      <c r="N368" s="190" t="str">
        <f t="shared" si="32"/>
        <v/>
      </c>
      <c r="P368" s="180" t="str">
        <f t="shared" si="33"/>
        <v/>
      </c>
      <c r="Q368" s="180" t="str">
        <f t="shared" si="34"/>
        <v/>
      </c>
      <c r="R368" s="191" t="str">
        <f t="shared" si="35"/>
        <v>http://www.cengage.com/search/showresults.do?Ntk=APG&amp;Ntt=9781538300381&amp;N=197</v>
      </c>
      <c r="S368" s="192" t="s">
        <v>172</v>
      </c>
      <c r="W368" s="181"/>
      <c r="Y368" s="179"/>
    </row>
    <row r="369" spans="1:25" s="140" customFormat="1" ht="28.8" x14ac:dyDescent="0.3">
      <c r="A369" s="183"/>
      <c r="B369" s="184" t="str">
        <f t="shared" si="36"/>
        <v>The Foundations of Math: Analysis and Calculus</v>
      </c>
      <c r="C369" s="193">
        <v>9781538300398</v>
      </c>
      <c r="D369" s="194" t="s">
        <v>14</v>
      </c>
      <c r="E369" s="194" t="s">
        <v>160</v>
      </c>
      <c r="F369" s="195" t="s">
        <v>8</v>
      </c>
      <c r="G369" s="196">
        <v>1</v>
      </c>
      <c r="H369" s="197">
        <v>43129</v>
      </c>
      <c r="I369" s="196">
        <v>2018</v>
      </c>
      <c r="J369" s="195" t="s">
        <v>8</v>
      </c>
      <c r="K369" s="198">
        <v>59.4</v>
      </c>
      <c r="L369" s="195" t="s">
        <v>9</v>
      </c>
      <c r="M369" s="195" t="s">
        <v>10</v>
      </c>
      <c r="N369" s="190" t="str">
        <f t="shared" si="32"/>
        <v/>
      </c>
      <c r="P369" s="180" t="str">
        <f t="shared" si="33"/>
        <v/>
      </c>
      <c r="Q369" s="180" t="str">
        <f t="shared" si="34"/>
        <v/>
      </c>
      <c r="R369" s="191" t="str">
        <f t="shared" si="35"/>
        <v>http://www.cengage.com/search/showresults.do?Ntk=APG&amp;Ntt=9781538300398&amp;N=197</v>
      </c>
      <c r="S369" s="192" t="s">
        <v>161</v>
      </c>
      <c r="W369" s="181"/>
      <c r="Y369" s="179"/>
    </row>
    <row r="370" spans="1:25" s="140" customFormat="1" ht="28.8" x14ac:dyDescent="0.3">
      <c r="A370" s="183"/>
      <c r="B370" s="184" t="str">
        <f t="shared" si="36"/>
        <v>The Foundations of Math: Geometry</v>
      </c>
      <c r="C370" s="193">
        <v>9781538300404</v>
      </c>
      <c r="D370" s="194" t="s">
        <v>14</v>
      </c>
      <c r="E370" s="194" t="s">
        <v>160</v>
      </c>
      <c r="F370" s="195" t="s">
        <v>8</v>
      </c>
      <c r="G370" s="196">
        <v>1</v>
      </c>
      <c r="H370" s="197">
        <v>43129</v>
      </c>
      <c r="I370" s="196">
        <v>2018</v>
      </c>
      <c r="J370" s="195" t="s">
        <v>8</v>
      </c>
      <c r="K370" s="198">
        <v>59.4</v>
      </c>
      <c r="L370" s="195" t="s">
        <v>9</v>
      </c>
      <c r="M370" s="195" t="s">
        <v>10</v>
      </c>
      <c r="N370" s="190" t="str">
        <f t="shared" si="32"/>
        <v/>
      </c>
      <c r="P370" s="180" t="str">
        <f t="shared" si="33"/>
        <v/>
      </c>
      <c r="Q370" s="180" t="str">
        <f t="shared" si="34"/>
        <v/>
      </c>
      <c r="R370" s="191" t="str">
        <f t="shared" si="35"/>
        <v>http://www.cengage.com/search/showresults.do?Ntk=APG&amp;Ntt=9781538300404&amp;N=197</v>
      </c>
      <c r="S370" s="192" t="s">
        <v>159</v>
      </c>
      <c r="W370" s="181"/>
      <c r="Y370" s="179"/>
    </row>
    <row r="371" spans="1:25" s="140" customFormat="1" ht="28.8" x14ac:dyDescent="0.3">
      <c r="A371" s="183"/>
      <c r="B371" s="184" t="str">
        <f t="shared" ref="B371:B402" si="37">HYPERLINK(R371,S371)</f>
        <v>The Foundations of Math: Numbers and Measurements</v>
      </c>
      <c r="C371" s="193">
        <v>9781538300428</v>
      </c>
      <c r="D371" s="194" t="s">
        <v>14</v>
      </c>
      <c r="E371" s="194" t="s">
        <v>160</v>
      </c>
      <c r="F371" s="195" t="s">
        <v>8</v>
      </c>
      <c r="G371" s="196">
        <v>1</v>
      </c>
      <c r="H371" s="197">
        <v>43125</v>
      </c>
      <c r="I371" s="196">
        <v>2018</v>
      </c>
      <c r="J371" s="195" t="s">
        <v>8</v>
      </c>
      <c r="K371" s="198">
        <v>59.4</v>
      </c>
      <c r="L371" s="195" t="s">
        <v>9</v>
      </c>
      <c r="M371" s="195" t="s">
        <v>10</v>
      </c>
      <c r="N371" s="190" t="str">
        <f t="shared" si="32"/>
        <v/>
      </c>
      <c r="P371" s="180" t="str">
        <f t="shared" si="33"/>
        <v/>
      </c>
      <c r="Q371" s="180" t="str">
        <f t="shared" si="34"/>
        <v/>
      </c>
      <c r="R371" s="191" t="str">
        <f t="shared" si="35"/>
        <v>http://www.cengage.com/search/showresults.do?Ntk=APG&amp;Ntt=9781538300428&amp;N=197</v>
      </c>
      <c r="S371" s="192" t="s">
        <v>170</v>
      </c>
      <c r="W371" s="181"/>
      <c r="Y371" s="179"/>
    </row>
    <row r="372" spans="1:25" s="140" customFormat="1" ht="28.8" x14ac:dyDescent="0.3">
      <c r="A372" s="183"/>
      <c r="B372" s="184" t="str">
        <f t="shared" si="37"/>
        <v>The Foundations of Math: Statistics and Probability</v>
      </c>
      <c r="C372" s="193">
        <v>9781538300435</v>
      </c>
      <c r="D372" s="194" t="s">
        <v>14</v>
      </c>
      <c r="E372" s="194" t="s">
        <v>160</v>
      </c>
      <c r="F372" s="195" t="s">
        <v>8</v>
      </c>
      <c r="G372" s="196">
        <v>1</v>
      </c>
      <c r="H372" s="197">
        <v>43125</v>
      </c>
      <c r="I372" s="196">
        <v>2018</v>
      </c>
      <c r="J372" s="195" t="s">
        <v>8</v>
      </c>
      <c r="K372" s="198">
        <v>59.4</v>
      </c>
      <c r="L372" s="195" t="s">
        <v>9</v>
      </c>
      <c r="M372" s="195" t="s">
        <v>10</v>
      </c>
      <c r="N372" s="190" t="str">
        <f t="shared" si="32"/>
        <v/>
      </c>
      <c r="P372" s="180" t="str">
        <f t="shared" si="33"/>
        <v/>
      </c>
      <c r="Q372" s="180" t="str">
        <f t="shared" si="34"/>
        <v/>
      </c>
      <c r="R372" s="191" t="str">
        <f t="shared" si="35"/>
        <v>http://www.cengage.com/search/showresults.do?Ntk=APG&amp;Ntt=9781538300435&amp;N=197</v>
      </c>
      <c r="S372" s="192" t="s">
        <v>177</v>
      </c>
      <c r="W372" s="181"/>
      <c r="Y372" s="179"/>
    </row>
    <row r="373" spans="1:25" s="140" customFormat="1" ht="28.8" x14ac:dyDescent="0.3">
      <c r="A373" s="183"/>
      <c r="B373" s="184" t="str">
        <f t="shared" si="37"/>
        <v>The Foundations of Math: The History of Mathematics</v>
      </c>
      <c r="C373" s="193">
        <v>9781538300411</v>
      </c>
      <c r="D373" s="194" t="s">
        <v>14</v>
      </c>
      <c r="E373" s="194" t="s">
        <v>160</v>
      </c>
      <c r="F373" s="195" t="s">
        <v>8</v>
      </c>
      <c r="G373" s="196">
        <v>1</v>
      </c>
      <c r="H373" s="197">
        <v>43125</v>
      </c>
      <c r="I373" s="196">
        <v>2018</v>
      </c>
      <c r="J373" s="195" t="s">
        <v>8</v>
      </c>
      <c r="K373" s="198">
        <v>59.4</v>
      </c>
      <c r="L373" s="195" t="s">
        <v>9</v>
      </c>
      <c r="M373" s="195" t="s">
        <v>10</v>
      </c>
      <c r="N373" s="190" t="str">
        <f t="shared" si="32"/>
        <v/>
      </c>
      <c r="P373" s="180" t="str">
        <f t="shared" si="33"/>
        <v/>
      </c>
      <c r="Q373" s="180" t="str">
        <f t="shared" si="34"/>
        <v/>
      </c>
      <c r="R373" s="191" t="str">
        <f t="shared" si="35"/>
        <v>http://www.cengage.com/search/showresults.do?Ntk=APG&amp;Ntt=9781538300411&amp;N=197</v>
      </c>
      <c r="S373" s="192" t="s">
        <v>171</v>
      </c>
      <c r="W373" s="181"/>
      <c r="Y373" s="179"/>
    </row>
    <row r="374" spans="1:25" s="140" customFormat="1" ht="28.8" x14ac:dyDescent="0.3">
      <c r="A374" s="183"/>
      <c r="B374" s="184" t="str">
        <f t="shared" si="37"/>
        <v>The Importance of Scientific Theory: The Importance of Atomic Theory</v>
      </c>
      <c r="C374" s="193">
        <v>9781601527875</v>
      </c>
      <c r="D374" s="194" t="s">
        <v>88</v>
      </c>
      <c r="E374" s="194" t="s">
        <v>33</v>
      </c>
      <c r="F374" s="195" t="s">
        <v>8</v>
      </c>
      <c r="G374" s="195">
        <v>1</v>
      </c>
      <c r="H374" s="197">
        <v>42492</v>
      </c>
      <c r="I374" s="195">
        <v>2015</v>
      </c>
      <c r="J374" s="195" t="s">
        <v>8</v>
      </c>
      <c r="K374" s="198">
        <v>39.950000000000003</v>
      </c>
      <c r="L374" s="195" t="s">
        <v>26</v>
      </c>
      <c r="M374" s="195" t="s">
        <v>10</v>
      </c>
      <c r="N374" s="190" t="str">
        <f t="shared" si="32"/>
        <v/>
      </c>
      <c r="P374" s="180" t="str">
        <f t="shared" si="33"/>
        <v/>
      </c>
      <c r="Q374" s="180" t="str">
        <f t="shared" si="34"/>
        <v/>
      </c>
      <c r="R374" s="191" t="str">
        <f t="shared" si="35"/>
        <v>http://www.cengage.com/search/showresults.do?Ntk=APG&amp;Ntt=9781601527875&amp;N=197</v>
      </c>
      <c r="S374" s="192" t="s">
        <v>442</v>
      </c>
      <c r="W374" s="181"/>
      <c r="Y374" s="179"/>
    </row>
    <row r="375" spans="1:25" s="140" customFormat="1" ht="28.8" x14ac:dyDescent="0.3">
      <c r="A375" s="183"/>
      <c r="B375" s="184" t="str">
        <f t="shared" si="37"/>
        <v>The Importance of Scientific Theory: The Importance of Cell Theory</v>
      </c>
      <c r="C375" s="193">
        <v>9781601528896</v>
      </c>
      <c r="D375" s="194" t="s">
        <v>88</v>
      </c>
      <c r="E375" s="194" t="s">
        <v>33</v>
      </c>
      <c r="F375" s="195" t="s">
        <v>8</v>
      </c>
      <c r="G375" s="195">
        <v>1</v>
      </c>
      <c r="H375" s="197">
        <v>42489</v>
      </c>
      <c r="I375" s="195">
        <v>2015</v>
      </c>
      <c r="J375" s="195" t="s">
        <v>8</v>
      </c>
      <c r="K375" s="198">
        <v>39.950000000000003</v>
      </c>
      <c r="L375" s="195" t="s">
        <v>26</v>
      </c>
      <c r="M375" s="195" t="s">
        <v>10</v>
      </c>
      <c r="N375" s="190" t="str">
        <f t="shared" si="32"/>
        <v/>
      </c>
      <c r="P375" s="180" t="str">
        <f t="shared" si="33"/>
        <v/>
      </c>
      <c r="Q375" s="180" t="str">
        <f t="shared" si="34"/>
        <v/>
      </c>
      <c r="R375" s="191" t="str">
        <f t="shared" si="35"/>
        <v>http://www.cengage.com/search/showresults.do?Ntk=APG&amp;Ntt=9781601528896&amp;N=197</v>
      </c>
      <c r="S375" s="192" t="s">
        <v>443</v>
      </c>
      <c r="W375" s="181"/>
      <c r="Y375" s="179"/>
    </row>
    <row r="376" spans="1:25" s="140" customFormat="1" ht="28.8" x14ac:dyDescent="0.3">
      <c r="A376" s="183"/>
      <c r="B376" s="184" t="str">
        <f t="shared" si="37"/>
        <v>The Importance of Scientific Theory: The Importance of Evolution Theory</v>
      </c>
      <c r="C376" s="193">
        <v>9781601528971</v>
      </c>
      <c r="D376" s="194" t="s">
        <v>88</v>
      </c>
      <c r="E376" s="194" t="s">
        <v>33</v>
      </c>
      <c r="F376" s="195" t="s">
        <v>8</v>
      </c>
      <c r="G376" s="195">
        <v>1</v>
      </c>
      <c r="H376" s="197">
        <v>42489</v>
      </c>
      <c r="I376" s="195">
        <v>2015</v>
      </c>
      <c r="J376" s="195" t="s">
        <v>8</v>
      </c>
      <c r="K376" s="198">
        <v>39.950000000000003</v>
      </c>
      <c r="L376" s="195" t="s">
        <v>26</v>
      </c>
      <c r="M376" s="195" t="s">
        <v>10</v>
      </c>
      <c r="N376" s="190" t="str">
        <f t="shared" si="32"/>
        <v/>
      </c>
      <c r="P376" s="180" t="str">
        <f t="shared" si="33"/>
        <v/>
      </c>
      <c r="Q376" s="180" t="str">
        <f t="shared" si="34"/>
        <v/>
      </c>
      <c r="R376" s="191" t="str">
        <f t="shared" si="35"/>
        <v>http://www.cengage.com/search/showresults.do?Ntk=APG&amp;Ntt=9781601528971&amp;N=197</v>
      </c>
      <c r="S376" s="192" t="s">
        <v>444</v>
      </c>
      <c r="W376" s="181"/>
      <c r="Y376" s="179"/>
    </row>
    <row r="377" spans="1:25" s="140" customFormat="1" ht="28.8" x14ac:dyDescent="0.3">
      <c r="A377" s="183"/>
      <c r="B377" s="184" t="str">
        <f t="shared" si="37"/>
        <v>The Importance of Scientific Theory: The Importance of Germ Theory</v>
      </c>
      <c r="C377" s="193">
        <v>9781601528919</v>
      </c>
      <c r="D377" s="194" t="s">
        <v>88</v>
      </c>
      <c r="E377" s="194" t="s">
        <v>33</v>
      </c>
      <c r="F377" s="195" t="s">
        <v>8</v>
      </c>
      <c r="G377" s="195">
        <v>1</v>
      </c>
      <c r="H377" s="197">
        <v>42489</v>
      </c>
      <c r="I377" s="195">
        <v>2015</v>
      </c>
      <c r="J377" s="195" t="s">
        <v>8</v>
      </c>
      <c r="K377" s="198">
        <v>39.950000000000003</v>
      </c>
      <c r="L377" s="195" t="s">
        <v>26</v>
      </c>
      <c r="M377" s="195" t="s">
        <v>10</v>
      </c>
      <c r="N377" s="190" t="str">
        <f t="shared" si="32"/>
        <v/>
      </c>
      <c r="P377" s="180" t="str">
        <f t="shared" si="33"/>
        <v/>
      </c>
      <c r="Q377" s="180" t="str">
        <f t="shared" si="34"/>
        <v/>
      </c>
      <c r="R377" s="191" t="str">
        <f t="shared" si="35"/>
        <v>http://www.cengage.com/search/showresults.do?Ntk=APG&amp;Ntt=9781601528919&amp;N=197</v>
      </c>
      <c r="S377" s="192" t="s">
        <v>445</v>
      </c>
      <c r="W377" s="181"/>
      <c r="Y377" s="179"/>
    </row>
    <row r="378" spans="1:25" s="140" customFormat="1" ht="28.8" x14ac:dyDescent="0.3">
      <c r="A378" s="183"/>
      <c r="B378" s="184" t="str">
        <f t="shared" si="37"/>
        <v>The Importance of Scientific Theory: The Importance of Plate Tectonic Theory</v>
      </c>
      <c r="C378" s="193">
        <v>9781601528957</v>
      </c>
      <c r="D378" s="194" t="s">
        <v>88</v>
      </c>
      <c r="E378" s="194" t="s">
        <v>33</v>
      </c>
      <c r="F378" s="195" t="s">
        <v>8</v>
      </c>
      <c r="G378" s="195">
        <v>1</v>
      </c>
      <c r="H378" s="197">
        <v>42489</v>
      </c>
      <c r="I378" s="195">
        <v>2015</v>
      </c>
      <c r="J378" s="195" t="s">
        <v>8</v>
      </c>
      <c r="K378" s="198">
        <v>39.950000000000003</v>
      </c>
      <c r="L378" s="195" t="s">
        <v>26</v>
      </c>
      <c r="M378" s="195" t="s">
        <v>10</v>
      </c>
      <c r="N378" s="190" t="str">
        <f t="shared" si="32"/>
        <v/>
      </c>
      <c r="P378" s="180" t="str">
        <f t="shared" si="33"/>
        <v/>
      </c>
      <c r="Q378" s="180" t="str">
        <f t="shared" si="34"/>
        <v/>
      </c>
      <c r="R378" s="191" t="str">
        <f t="shared" si="35"/>
        <v>http://www.cengage.com/search/showresults.do?Ntk=APG&amp;Ntt=9781601528957&amp;N=197</v>
      </c>
      <c r="S378" s="192" t="s">
        <v>446</v>
      </c>
      <c r="W378" s="181"/>
      <c r="Y378" s="179"/>
    </row>
    <row r="379" spans="1:25" s="140" customFormat="1" ht="28.8" x14ac:dyDescent="0.3">
      <c r="A379" s="183"/>
      <c r="B379" s="184" t="str">
        <f t="shared" si="37"/>
        <v>The Importance of Scientific Theory: The Importance of the Laws of Motion</v>
      </c>
      <c r="C379" s="193">
        <v>9781601528933</v>
      </c>
      <c r="D379" s="194" t="s">
        <v>88</v>
      </c>
      <c r="E379" s="194" t="s">
        <v>33</v>
      </c>
      <c r="F379" s="195" t="s">
        <v>8</v>
      </c>
      <c r="G379" s="195">
        <v>1</v>
      </c>
      <c r="H379" s="197">
        <v>42489</v>
      </c>
      <c r="I379" s="195">
        <v>2015</v>
      </c>
      <c r="J379" s="195" t="s">
        <v>8</v>
      </c>
      <c r="K379" s="198">
        <v>39.950000000000003</v>
      </c>
      <c r="L379" s="195" t="s">
        <v>26</v>
      </c>
      <c r="M379" s="195" t="s">
        <v>10</v>
      </c>
      <c r="N379" s="190" t="str">
        <f t="shared" si="32"/>
        <v/>
      </c>
      <c r="P379" s="180" t="str">
        <f t="shared" si="33"/>
        <v/>
      </c>
      <c r="Q379" s="180" t="str">
        <f t="shared" si="34"/>
        <v/>
      </c>
      <c r="R379" s="191" t="str">
        <f t="shared" si="35"/>
        <v>http://www.cengage.com/search/showresults.do?Ntk=APG&amp;Ntt=9781601528933&amp;N=197</v>
      </c>
      <c r="S379" s="192" t="s">
        <v>447</v>
      </c>
      <c r="W379" s="181"/>
      <c r="Y379" s="179"/>
    </row>
    <row r="380" spans="1:25" s="140" customFormat="1" ht="28.8" x14ac:dyDescent="0.3">
      <c r="A380" s="183"/>
      <c r="B380" s="184" t="str">
        <f t="shared" si="37"/>
        <v>The Opioid Epidemic</v>
      </c>
      <c r="C380" s="193">
        <v>9781682823002</v>
      </c>
      <c r="D380" s="194" t="s">
        <v>88</v>
      </c>
      <c r="E380" s="194" t="s">
        <v>81</v>
      </c>
      <c r="F380" s="195" t="s">
        <v>8</v>
      </c>
      <c r="G380" s="196">
        <v>1</v>
      </c>
      <c r="H380" s="197">
        <v>42948</v>
      </c>
      <c r="I380" s="196">
        <v>2018</v>
      </c>
      <c r="J380" s="195" t="s">
        <v>8</v>
      </c>
      <c r="K380" s="198">
        <v>43.95</v>
      </c>
      <c r="L380" s="195" t="s">
        <v>115</v>
      </c>
      <c r="M380" s="195" t="s">
        <v>10</v>
      </c>
      <c r="N380" s="190" t="str">
        <f t="shared" si="32"/>
        <v/>
      </c>
      <c r="P380" s="180" t="str">
        <f t="shared" si="33"/>
        <v/>
      </c>
      <c r="Q380" s="180" t="str">
        <f t="shared" si="34"/>
        <v/>
      </c>
      <c r="R380" s="191" t="str">
        <f t="shared" si="35"/>
        <v>http://www.cengage.com/search/showresults.do?Ntk=APG&amp;Ntt=9781682823002&amp;N=197</v>
      </c>
      <c r="S380" s="192" t="s">
        <v>257</v>
      </c>
      <c r="W380" s="181"/>
      <c r="Y380" s="179"/>
    </row>
    <row r="381" spans="1:25" s="140" customFormat="1" ht="28.8" x14ac:dyDescent="0.3">
      <c r="A381" s="183"/>
      <c r="B381" s="184" t="str">
        <f t="shared" si="37"/>
        <v>The Push for Social Change: The Civil Rights Movement</v>
      </c>
      <c r="C381" s="193">
        <v>9781682824207</v>
      </c>
      <c r="D381" s="194" t="s">
        <v>88</v>
      </c>
      <c r="E381" s="194" t="s">
        <v>81</v>
      </c>
      <c r="F381" s="195" t="s">
        <v>8</v>
      </c>
      <c r="G381" s="195">
        <v>1</v>
      </c>
      <c r="H381" s="197">
        <v>43306</v>
      </c>
      <c r="I381" s="195">
        <v>2018</v>
      </c>
      <c r="J381" s="195" t="s">
        <v>8</v>
      </c>
      <c r="K381" s="198">
        <v>49.92</v>
      </c>
      <c r="L381" s="195" t="s">
        <v>115</v>
      </c>
      <c r="M381" s="195" t="s">
        <v>10</v>
      </c>
      <c r="N381" s="190" t="str">
        <f t="shared" si="32"/>
        <v/>
      </c>
      <c r="P381" s="180" t="str">
        <f t="shared" si="33"/>
        <v/>
      </c>
      <c r="Q381" s="180" t="str">
        <f t="shared" si="34"/>
        <v/>
      </c>
      <c r="R381" s="191" t="str">
        <f t="shared" si="35"/>
        <v>http://www.cengage.com/search/showresults.do?Ntk=APG&amp;Ntt=9781682824207&amp;N=197</v>
      </c>
      <c r="S381" s="192" t="s">
        <v>448</v>
      </c>
      <c r="W381" s="181"/>
      <c r="Y381" s="179"/>
    </row>
    <row r="382" spans="1:25" s="140" customFormat="1" ht="28.8" x14ac:dyDescent="0.3">
      <c r="A382" s="183"/>
      <c r="B382" s="184" t="str">
        <f t="shared" si="37"/>
        <v>The Push for Social Change: The Environmental Movement</v>
      </c>
      <c r="C382" s="193">
        <v>9781682824245</v>
      </c>
      <c r="D382" s="194" t="s">
        <v>88</v>
      </c>
      <c r="E382" s="194" t="s">
        <v>81</v>
      </c>
      <c r="F382" s="195" t="s">
        <v>8</v>
      </c>
      <c r="G382" s="195">
        <v>1</v>
      </c>
      <c r="H382" s="197">
        <v>43294</v>
      </c>
      <c r="I382" s="195">
        <v>2018</v>
      </c>
      <c r="J382" s="195" t="s">
        <v>8</v>
      </c>
      <c r="K382" s="198">
        <v>49.92</v>
      </c>
      <c r="L382" s="195" t="s">
        <v>115</v>
      </c>
      <c r="M382" s="195" t="s">
        <v>10</v>
      </c>
      <c r="N382" s="190" t="str">
        <f t="shared" si="32"/>
        <v/>
      </c>
      <c r="P382" s="180" t="str">
        <f t="shared" si="33"/>
        <v/>
      </c>
      <c r="Q382" s="180" t="str">
        <f t="shared" si="34"/>
        <v/>
      </c>
      <c r="R382" s="191" t="str">
        <f t="shared" si="35"/>
        <v>http://www.cengage.com/search/showresults.do?Ntk=APG&amp;Ntt=9781682824245&amp;N=197</v>
      </c>
      <c r="S382" s="192" t="s">
        <v>449</v>
      </c>
      <c r="W382" s="181"/>
      <c r="Y382" s="179"/>
    </row>
    <row r="383" spans="1:25" s="140" customFormat="1" ht="28.8" x14ac:dyDescent="0.3">
      <c r="A383" s="183"/>
      <c r="B383" s="184" t="str">
        <f t="shared" si="37"/>
        <v>The Push for Social Change: The LGBT Rights Movement</v>
      </c>
      <c r="C383" s="193">
        <v>9781682824221</v>
      </c>
      <c r="D383" s="194" t="s">
        <v>88</v>
      </c>
      <c r="E383" s="194" t="s">
        <v>81</v>
      </c>
      <c r="F383" s="195" t="s">
        <v>8</v>
      </c>
      <c r="G383" s="195">
        <v>1</v>
      </c>
      <c r="H383" s="197">
        <v>43306</v>
      </c>
      <c r="I383" s="195">
        <v>2018</v>
      </c>
      <c r="J383" s="195" t="s">
        <v>8</v>
      </c>
      <c r="K383" s="198">
        <v>49.92</v>
      </c>
      <c r="L383" s="195" t="s">
        <v>115</v>
      </c>
      <c r="M383" s="195" t="s">
        <v>10</v>
      </c>
      <c r="N383" s="190" t="str">
        <f t="shared" si="32"/>
        <v/>
      </c>
      <c r="P383" s="180" t="str">
        <f t="shared" si="33"/>
        <v/>
      </c>
      <c r="Q383" s="180" t="str">
        <f t="shared" si="34"/>
        <v/>
      </c>
      <c r="R383" s="191" t="str">
        <f t="shared" si="35"/>
        <v>http://www.cengage.com/search/showresults.do?Ntk=APG&amp;Ntt=9781682824221&amp;N=197</v>
      </c>
      <c r="S383" s="192" t="s">
        <v>450</v>
      </c>
      <c r="W383" s="181"/>
      <c r="Y383" s="179"/>
    </row>
    <row r="384" spans="1:25" s="140" customFormat="1" ht="28.8" x14ac:dyDescent="0.3">
      <c r="A384" s="183"/>
      <c r="B384" s="184" t="str">
        <f t="shared" si="37"/>
        <v>The Push for Social Change: The Women's Rights Movement</v>
      </c>
      <c r="C384" s="193">
        <v>9781682824269</v>
      </c>
      <c r="D384" s="194" t="s">
        <v>88</v>
      </c>
      <c r="E384" s="194" t="s">
        <v>81</v>
      </c>
      <c r="F384" s="195" t="s">
        <v>8</v>
      </c>
      <c r="G384" s="195">
        <v>1</v>
      </c>
      <c r="H384" s="197">
        <v>43294</v>
      </c>
      <c r="I384" s="195">
        <v>2018</v>
      </c>
      <c r="J384" s="195" t="s">
        <v>8</v>
      </c>
      <c r="K384" s="198">
        <v>49.92</v>
      </c>
      <c r="L384" s="195" t="s">
        <v>115</v>
      </c>
      <c r="M384" s="195" t="s">
        <v>10</v>
      </c>
      <c r="N384" s="190" t="str">
        <f t="shared" si="32"/>
        <v/>
      </c>
      <c r="P384" s="180" t="str">
        <f t="shared" si="33"/>
        <v/>
      </c>
      <c r="Q384" s="180" t="str">
        <f t="shared" si="34"/>
        <v/>
      </c>
      <c r="R384" s="191" t="str">
        <f t="shared" si="35"/>
        <v>http://www.cengage.com/search/showresults.do?Ntk=APG&amp;Ntt=9781682824269&amp;N=197</v>
      </c>
      <c r="S384" s="192" t="s">
        <v>451</v>
      </c>
      <c r="W384" s="181"/>
      <c r="Y384" s="179"/>
    </row>
    <row r="385" spans="1:25" s="140" customFormat="1" ht="28.8" x14ac:dyDescent="0.3">
      <c r="A385" s="183"/>
      <c r="B385" s="184" t="str">
        <f t="shared" si="37"/>
        <v>The Science of Renewable Energy: The Science of Biomass Energy</v>
      </c>
      <c r="C385" s="193">
        <v>9781682823026</v>
      </c>
      <c r="D385" s="194" t="s">
        <v>88</v>
      </c>
      <c r="E385" s="194" t="s">
        <v>33</v>
      </c>
      <c r="F385" s="195" t="s">
        <v>8</v>
      </c>
      <c r="G385" s="196">
        <v>1</v>
      </c>
      <c r="H385" s="197">
        <v>43096</v>
      </c>
      <c r="I385" s="196">
        <v>2018</v>
      </c>
      <c r="J385" s="195" t="s">
        <v>8</v>
      </c>
      <c r="K385" s="198">
        <v>43.92</v>
      </c>
      <c r="L385" s="195" t="s">
        <v>115</v>
      </c>
      <c r="M385" s="195" t="s">
        <v>10</v>
      </c>
      <c r="N385" s="190" t="str">
        <f t="shared" si="32"/>
        <v/>
      </c>
      <c r="P385" s="180" t="str">
        <f t="shared" si="33"/>
        <v/>
      </c>
      <c r="Q385" s="180" t="str">
        <f t="shared" si="34"/>
        <v/>
      </c>
      <c r="R385" s="191" t="str">
        <f t="shared" si="35"/>
        <v>http://www.cengage.com/search/showresults.do?Ntk=APG&amp;Ntt=9781682823026&amp;N=197</v>
      </c>
      <c r="S385" s="192" t="s">
        <v>179</v>
      </c>
      <c r="W385" s="181"/>
      <c r="Y385" s="179"/>
    </row>
    <row r="386" spans="1:25" s="140" customFormat="1" ht="28.8" x14ac:dyDescent="0.3">
      <c r="A386" s="183"/>
      <c r="B386" s="184" t="str">
        <f t="shared" si="37"/>
        <v>The Science of Renewable Energy: The Science of Hydro and Wave Energy</v>
      </c>
      <c r="C386" s="193">
        <v>9781682823040</v>
      </c>
      <c r="D386" s="194" t="s">
        <v>88</v>
      </c>
      <c r="E386" s="194" t="s">
        <v>33</v>
      </c>
      <c r="F386" s="195" t="s">
        <v>8</v>
      </c>
      <c r="G386" s="196">
        <v>1</v>
      </c>
      <c r="H386" s="197">
        <v>43096</v>
      </c>
      <c r="I386" s="196">
        <v>2018</v>
      </c>
      <c r="J386" s="195" t="s">
        <v>8</v>
      </c>
      <c r="K386" s="198">
        <v>43.92</v>
      </c>
      <c r="L386" s="195" t="s">
        <v>115</v>
      </c>
      <c r="M386" s="195" t="s">
        <v>10</v>
      </c>
      <c r="N386" s="190" t="str">
        <f t="shared" si="32"/>
        <v/>
      </c>
      <c r="P386" s="180" t="str">
        <f t="shared" si="33"/>
        <v/>
      </c>
      <c r="Q386" s="180" t="str">
        <f t="shared" si="34"/>
        <v/>
      </c>
      <c r="R386" s="191" t="str">
        <f t="shared" si="35"/>
        <v>http://www.cengage.com/search/showresults.do?Ntk=APG&amp;Ntt=9781682823040&amp;N=197</v>
      </c>
      <c r="S386" s="192" t="s">
        <v>178</v>
      </c>
      <c r="W386" s="181"/>
      <c r="Y386" s="179"/>
    </row>
    <row r="387" spans="1:25" s="140" customFormat="1" ht="28.8" x14ac:dyDescent="0.3">
      <c r="A387" s="183"/>
      <c r="B387" s="184" t="str">
        <f t="shared" si="37"/>
        <v>The Science of Renewable Energy: The Science of Hydrogen Energy</v>
      </c>
      <c r="C387" s="193">
        <v>9781682823064</v>
      </c>
      <c r="D387" s="194" t="s">
        <v>88</v>
      </c>
      <c r="E387" s="194" t="s">
        <v>33</v>
      </c>
      <c r="F387" s="195" t="s">
        <v>8</v>
      </c>
      <c r="G387" s="196">
        <v>1</v>
      </c>
      <c r="H387" s="197">
        <v>43096</v>
      </c>
      <c r="I387" s="196">
        <v>2018</v>
      </c>
      <c r="J387" s="195" t="s">
        <v>8</v>
      </c>
      <c r="K387" s="198">
        <v>43.92</v>
      </c>
      <c r="L387" s="195" t="s">
        <v>115</v>
      </c>
      <c r="M387" s="195" t="s">
        <v>10</v>
      </c>
      <c r="N387" s="190" t="str">
        <f t="shared" si="32"/>
        <v/>
      </c>
      <c r="P387" s="180" t="str">
        <f t="shared" si="33"/>
        <v/>
      </c>
      <c r="Q387" s="180" t="str">
        <f t="shared" si="34"/>
        <v/>
      </c>
      <c r="R387" s="191" t="str">
        <f t="shared" si="35"/>
        <v>http://www.cengage.com/search/showresults.do?Ntk=APG&amp;Ntt=9781682823064&amp;N=197</v>
      </c>
      <c r="S387" s="192" t="s">
        <v>182</v>
      </c>
      <c r="W387" s="181"/>
      <c r="Y387" s="179"/>
    </row>
    <row r="388" spans="1:25" s="140" customFormat="1" x14ac:dyDescent="0.3">
      <c r="A388" s="183"/>
      <c r="B388" s="184" t="str">
        <f t="shared" si="37"/>
        <v>The Science of Renewable Energy: The Science of Solar Energy</v>
      </c>
      <c r="C388" s="193">
        <v>9781682823088</v>
      </c>
      <c r="D388" s="194" t="s">
        <v>88</v>
      </c>
      <c r="E388" s="194" t="s">
        <v>33</v>
      </c>
      <c r="F388" s="195" t="s">
        <v>8</v>
      </c>
      <c r="G388" s="196">
        <v>1</v>
      </c>
      <c r="H388" s="197">
        <v>43096</v>
      </c>
      <c r="I388" s="196">
        <v>2018</v>
      </c>
      <c r="J388" s="195" t="s">
        <v>8</v>
      </c>
      <c r="K388" s="198">
        <v>43.92</v>
      </c>
      <c r="L388" s="195" t="s">
        <v>115</v>
      </c>
      <c r="M388" s="195" t="s">
        <v>10</v>
      </c>
      <c r="N388" s="190" t="str">
        <f t="shared" si="32"/>
        <v/>
      </c>
      <c r="P388" s="180" t="str">
        <f t="shared" si="33"/>
        <v/>
      </c>
      <c r="Q388" s="180" t="str">
        <f t="shared" si="34"/>
        <v/>
      </c>
      <c r="R388" s="191" t="str">
        <f t="shared" si="35"/>
        <v>http://www.cengage.com/search/showresults.do?Ntk=APG&amp;Ntt=9781682823088&amp;N=197</v>
      </c>
      <c r="S388" s="192" t="s">
        <v>180</v>
      </c>
      <c r="W388" s="181"/>
      <c r="Y388" s="179"/>
    </row>
    <row r="389" spans="1:25" s="140" customFormat="1" ht="28.8" x14ac:dyDescent="0.3">
      <c r="A389" s="183"/>
      <c r="B389" s="184" t="str">
        <f t="shared" si="37"/>
        <v>The Science of Renewable Energy: The Science of Wind Energy</v>
      </c>
      <c r="C389" s="193">
        <v>9781682823101</v>
      </c>
      <c r="D389" s="194" t="s">
        <v>88</v>
      </c>
      <c r="E389" s="194" t="s">
        <v>33</v>
      </c>
      <c r="F389" s="195" t="s">
        <v>8</v>
      </c>
      <c r="G389" s="196">
        <v>1</v>
      </c>
      <c r="H389" s="197">
        <v>43096</v>
      </c>
      <c r="I389" s="196">
        <v>2018</v>
      </c>
      <c r="J389" s="195" t="s">
        <v>8</v>
      </c>
      <c r="K389" s="198">
        <v>43.92</v>
      </c>
      <c r="L389" s="195" t="s">
        <v>115</v>
      </c>
      <c r="M389" s="195" t="s">
        <v>10</v>
      </c>
      <c r="N389" s="190" t="str">
        <f t="shared" si="32"/>
        <v/>
      </c>
      <c r="P389" s="180" t="str">
        <f t="shared" si="33"/>
        <v/>
      </c>
      <c r="Q389" s="180" t="str">
        <f t="shared" si="34"/>
        <v/>
      </c>
      <c r="R389" s="191" t="str">
        <f t="shared" si="35"/>
        <v>http://www.cengage.com/search/showresults.do?Ntk=APG&amp;Ntt=9781682823101&amp;N=197</v>
      </c>
      <c r="S389" s="192" t="s">
        <v>181</v>
      </c>
      <c r="W389" s="181"/>
      <c r="Y389" s="179"/>
    </row>
    <row r="390" spans="1:25" s="140" customFormat="1" ht="28.8" x14ac:dyDescent="0.3">
      <c r="A390" s="183"/>
      <c r="B390" s="184" t="str">
        <f t="shared" si="37"/>
        <v>The Universe and Our Place in It: Asteroids, Meteors, Meteorites, and Comets</v>
      </c>
      <c r="C390" s="193">
        <v>9781680488753</v>
      </c>
      <c r="D390" s="194" t="s">
        <v>14</v>
      </c>
      <c r="E390" s="194" t="s">
        <v>19</v>
      </c>
      <c r="F390" s="195" t="s">
        <v>8</v>
      </c>
      <c r="G390" s="196">
        <v>1</v>
      </c>
      <c r="H390" s="197">
        <v>43451</v>
      </c>
      <c r="I390" s="196">
        <v>2019</v>
      </c>
      <c r="J390" s="195" t="s">
        <v>8</v>
      </c>
      <c r="K390" s="198">
        <v>39.880000000000003</v>
      </c>
      <c r="L390" s="195" t="s">
        <v>16</v>
      </c>
      <c r="M390" s="195" t="s">
        <v>10</v>
      </c>
      <c r="N390" s="190" t="str">
        <f t="shared" si="32"/>
        <v/>
      </c>
      <c r="P390" s="180" t="str">
        <f t="shared" si="33"/>
        <v/>
      </c>
      <c r="Q390" s="180" t="str">
        <f t="shared" si="34"/>
        <v/>
      </c>
      <c r="R390" s="191" t="str">
        <f t="shared" si="35"/>
        <v>http://www.cengage.com/search/showresults.do?Ntk=APG&amp;Ntt=9781680488753&amp;N=197</v>
      </c>
      <c r="S390" s="192" t="s">
        <v>118</v>
      </c>
      <c r="W390" s="181"/>
      <c r="Y390" s="179"/>
    </row>
    <row r="391" spans="1:25" s="140" customFormat="1" ht="28.8" x14ac:dyDescent="0.3">
      <c r="A391" s="183"/>
      <c r="B391" s="184" t="str">
        <f t="shared" si="37"/>
        <v>The Universe and Our Place in It: Stars and Nebulae</v>
      </c>
      <c r="C391" s="193">
        <v>9781508106036</v>
      </c>
      <c r="D391" s="194" t="s">
        <v>14</v>
      </c>
      <c r="E391" s="194" t="s">
        <v>19</v>
      </c>
      <c r="F391" s="195" t="s">
        <v>8</v>
      </c>
      <c r="G391" s="196">
        <v>1</v>
      </c>
      <c r="H391" s="197">
        <v>43444</v>
      </c>
      <c r="I391" s="196">
        <v>2019</v>
      </c>
      <c r="J391" s="195" t="s">
        <v>8</v>
      </c>
      <c r="K391" s="198">
        <v>39.880000000000003</v>
      </c>
      <c r="L391" s="195" t="s">
        <v>16</v>
      </c>
      <c r="M391" s="195" t="s">
        <v>10</v>
      </c>
      <c r="N391" s="190" t="str">
        <f t="shared" si="32"/>
        <v/>
      </c>
      <c r="P391" s="180" t="str">
        <f t="shared" si="33"/>
        <v/>
      </c>
      <c r="Q391" s="180" t="str">
        <f t="shared" si="34"/>
        <v/>
      </c>
      <c r="R391" s="191" t="str">
        <f t="shared" si="35"/>
        <v>http://www.cengage.com/search/showresults.do?Ntk=APG&amp;Ntt=9781508106036&amp;N=197</v>
      </c>
      <c r="S391" s="192" t="s">
        <v>126</v>
      </c>
      <c r="W391" s="181"/>
      <c r="Y391" s="179"/>
    </row>
    <row r="392" spans="1:25" s="140" customFormat="1" ht="28.8" x14ac:dyDescent="0.3">
      <c r="A392" s="183"/>
      <c r="B392" s="184" t="str">
        <f t="shared" si="37"/>
        <v>The Universe and Our Place in It: The Inner Planets</v>
      </c>
      <c r="C392" s="193">
        <v>9781508106098</v>
      </c>
      <c r="D392" s="194" t="s">
        <v>14</v>
      </c>
      <c r="E392" s="194" t="s">
        <v>19</v>
      </c>
      <c r="F392" s="195" t="s">
        <v>8</v>
      </c>
      <c r="G392" s="196">
        <v>1</v>
      </c>
      <c r="H392" s="197">
        <v>43448</v>
      </c>
      <c r="I392" s="196">
        <v>2019</v>
      </c>
      <c r="J392" s="195" t="s">
        <v>8</v>
      </c>
      <c r="K392" s="198">
        <v>39.880000000000003</v>
      </c>
      <c r="L392" s="195" t="s">
        <v>16</v>
      </c>
      <c r="M392" s="195" t="s">
        <v>10</v>
      </c>
      <c r="N392" s="190" t="str">
        <f t="shared" si="32"/>
        <v/>
      </c>
      <c r="P392" s="180" t="str">
        <f t="shared" si="33"/>
        <v/>
      </c>
      <c r="Q392" s="180" t="str">
        <f t="shared" si="34"/>
        <v/>
      </c>
      <c r="R392" s="191" t="str">
        <f t="shared" si="35"/>
        <v>http://www.cengage.com/search/showresults.do?Ntk=APG&amp;Ntt=9781508106098&amp;N=197</v>
      </c>
      <c r="S392" s="192" t="s">
        <v>120</v>
      </c>
      <c r="W392" s="181"/>
      <c r="Y392" s="179"/>
    </row>
    <row r="393" spans="1:25" s="140" customFormat="1" ht="28.8" x14ac:dyDescent="0.3">
      <c r="A393" s="183"/>
      <c r="B393" s="184" t="str">
        <f t="shared" si="37"/>
        <v>The Universe and Our Place in It: The Milky Way and Other Galaxies</v>
      </c>
      <c r="C393" s="193">
        <v>9781538303955</v>
      </c>
      <c r="D393" s="194" t="s">
        <v>14</v>
      </c>
      <c r="E393" s="194" t="s">
        <v>19</v>
      </c>
      <c r="F393" s="195" t="s">
        <v>8</v>
      </c>
      <c r="G393" s="196">
        <v>1</v>
      </c>
      <c r="H393" s="197">
        <v>43451</v>
      </c>
      <c r="I393" s="196">
        <v>2019</v>
      </c>
      <c r="J393" s="195" t="s">
        <v>8</v>
      </c>
      <c r="K393" s="198">
        <v>39.880000000000003</v>
      </c>
      <c r="L393" s="195" t="s">
        <v>16</v>
      </c>
      <c r="M393" s="195" t="s">
        <v>10</v>
      </c>
      <c r="N393" s="190" t="str">
        <f t="shared" si="32"/>
        <v/>
      </c>
      <c r="P393" s="180" t="str">
        <f t="shared" si="33"/>
        <v/>
      </c>
      <c r="Q393" s="180" t="str">
        <f t="shared" si="34"/>
        <v/>
      </c>
      <c r="R393" s="191" t="str">
        <f t="shared" si="35"/>
        <v>http://www.cengage.com/search/showresults.do?Ntk=APG&amp;Ntt=9781538303955&amp;N=197</v>
      </c>
      <c r="S393" s="192" t="s">
        <v>117</v>
      </c>
      <c r="W393" s="181"/>
      <c r="Y393" s="179"/>
    </row>
    <row r="394" spans="1:25" s="140" customFormat="1" ht="28.8" x14ac:dyDescent="0.3">
      <c r="A394" s="183"/>
      <c r="B394" s="184" t="str">
        <f t="shared" si="37"/>
        <v>The Universe and Our Place in It: The Outer Planets</v>
      </c>
      <c r="C394" s="193">
        <v>9781508106005</v>
      </c>
      <c r="D394" s="194" t="s">
        <v>14</v>
      </c>
      <c r="E394" s="194" t="s">
        <v>19</v>
      </c>
      <c r="F394" s="195" t="s">
        <v>8</v>
      </c>
      <c r="G394" s="196">
        <v>1</v>
      </c>
      <c r="H394" s="197">
        <v>43440</v>
      </c>
      <c r="I394" s="196">
        <v>2019</v>
      </c>
      <c r="J394" s="195" t="s">
        <v>8</v>
      </c>
      <c r="K394" s="198">
        <v>39.880000000000003</v>
      </c>
      <c r="L394" s="195" t="s">
        <v>16</v>
      </c>
      <c r="M394" s="195" t="s">
        <v>10</v>
      </c>
      <c r="N394" s="190" t="str">
        <f t="shared" ref="N394:N457" si="38">IF(A394="","",K394)</f>
        <v/>
      </c>
      <c r="P394" s="180" t="str">
        <f t="shared" ref="P394:P457" si="39">IF(N394="","",C394)</f>
        <v/>
      </c>
      <c r="Q394" s="180" t="str">
        <f t="shared" ref="Q394:Q457" si="40">IF(N394="","",N394*(1-$Q$525))</f>
        <v/>
      </c>
      <c r="R394" s="191" t="str">
        <f t="shared" ref="R394:R457" si="41">"http://www.cengage.com/search/showresults.do?Ntk=APG&amp;Ntt=" &amp; C394 &amp; "&amp;N=197"</f>
        <v>http://www.cengage.com/search/showresults.do?Ntk=APG&amp;Ntt=9781508106005&amp;N=197</v>
      </c>
      <c r="S394" s="192" t="s">
        <v>128</v>
      </c>
      <c r="W394" s="181"/>
      <c r="Y394" s="179"/>
    </row>
    <row r="395" spans="1:25" s="140" customFormat="1" ht="28.8" x14ac:dyDescent="0.3">
      <c r="A395" s="183"/>
      <c r="B395" s="184" t="str">
        <f t="shared" si="37"/>
        <v>The Universe and Our Place in It: The Sun and the Origins of the Solar System</v>
      </c>
      <c r="C395" s="193">
        <v>9781508106067</v>
      </c>
      <c r="D395" s="194" t="s">
        <v>14</v>
      </c>
      <c r="E395" s="194" t="s">
        <v>19</v>
      </c>
      <c r="F395" s="195" t="s">
        <v>8</v>
      </c>
      <c r="G395" s="196">
        <v>1</v>
      </c>
      <c r="H395" s="197">
        <v>43444</v>
      </c>
      <c r="I395" s="196">
        <v>2019</v>
      </c>
      <c r="J395" s="195" t="s">
        <v>8</v>
      </c>
      <c r="K395" s="198">
        <v>39.880000000000003</v>
      </c>
      <c r="L395" s="195" t="s">
        <v>16</v>
      </c>
      <c r="M395" s="195" t="s">
        <v>10</v>
      </c>
      <c r="N395" s="190" t="str">
        <f t="shared" si="38"/>
        <v/>
      </c>
      <c r="P395" s="180" t="str">
        <f t="shared" si="39"/>
        <v/>
      </c>
      <c r="Q395" s="180" t="str">
        <f t="shared" si="40"/>
        <v/>
      </c>
      <c r="R395" s="191" t="str">
        <f t="shared" si="41"/>
        <v>http://www.cengage.com/search/showresults.do?Ntk=APG&amp;Ntt=9781508106067&amp;N=197</v>
      </c>
      <c r="S395" s="192" t="s">
        <v>125</v>
      </c>
      <c r="W395" s="181"/>
      <c r="Y395" s="179"/>
    </row>
    <row r="396" spans="1:25" s="140" customFormat="1" ht="28.8" x14ac:dyDescent="0.3">
      <c r="A396" s="183"/>
      <c r="B396" s="184" t="str">
        <f t="shared" si="37"/>
        <v>The World of Video Games: E-Sports and the World of Competitive Gaming</v>
      </c>
      <c r="C396" s="193">
        <v>9781682825587</v>
      </c>
      <c r="D396" s="194" t="s">
        <v>88</v>
      </c>
      <c r="E396" s="194" t="s">
        <v>28</v>
      </c>
      <c r="F396" s="195" t="s">
        <v>8</v>
      </c>
      <c r="G396" s="196">
        <v>1</v>
      </c>
      <c r="H396" s="197">
        <v>43462</v>
      </c>
      <c r="I396" s="196">
        <v>2019</v>
      </c>
      <c r="J396" s="195" t="s">
        <v>8</v>
      </c>
      <c r="K396" s="198">
        <v>43.93</v>
      </c>
      <c r="L396" s="195" t="s">
        <v>26</v>
      </c>
      <c r="M396" s="195" t="s">
        <v>10</v>
      </c>
      <c r="N396" s="190" t="str">
        <f t="shared" si="38"/>
        <v/>
      </c>
      <c r="P396" s="180" t="str">
        <f t="shared" si="39"/>
        <v/>
      </c>
      <c r="Q396" s="180" t="str">
        <f t="shared" si="40"/>
        <v/>
      </c>
      <c r="R396" s="191" t="str">
        <f t="shared" si="41"/>
        <v>http://www.cengage.com/search/showresults.do?Ntk=APG&amp;Ntt=9781682825587&amp;N=197</v>
      </c>
      <c r="S396" s="192" t="s">
        <v>100</v>
      </c>
      <c r="W396" s="181"/>
      <c r="Y396" s="179"/>
    </row>
    <row r="397" spans="1:25" s="140" customFormat="1" ht="28.8" x14ac:dyDescent="0.3">
      <c r="A397" s="183"/>
      <c r="B397" s="184" t="str">
        <f t="shared" si="37"/>
        <v>The World of Video Games: Gaming Technology: Blurring Real and Virtual Worlds</v>
      </c>
      <c r="C397" s="193">
        <v>9781682825563</v>
      </c>
      <c r="D397" s="194" t="s">
        <v>88</v>
      </c>
      <c r="E397" s="194" t="s">
        <v>28</v>
      </c>
      <c r="F397" s="195" t="s">
        <v>8</v>
      </c>
      <c r="G397" s="196">
        <v>1</v>
      </c>
      <c r="H397" s="197">
        <v>43462</v>
      </c>
      <c r="I397" s="196">
        <v>2019</v>
      </c>
      <c r="J397" s="195" t="s">
        <v>8</v>
      </c>
      <c r="K397" s="198">
        <v>43.93</v>
      </c>
      <c r="L397" s="195" t="s">
        <v>26</v>
      </c>
      <c r="M397" s="195" t="s">
        <v>10</v>
      </c>
      <c r="N397" s="190" t="str">
        <f t="shared" si="38"/>
        <v/>
      </c>
      <c r="P397" s="180" t="str">
        <f t="shared" si="39"/>
        <v/>
      </c>
      <c r="Q397" s="180" t="str">
        <f t="shared" si="40"/>
        <v/>
      </c>
      <c r="R397" s="191" t="str">
        <f t="shared" si="41"/>
        <v>http://www.cengage.com/search/showresults.do?Ntk=APG&amp;Ntt=9781682825563&amp;N=197</v>
      </c>
      <c r="S397" s="192" t="s">
        <v>99</v>
      </c>
      <c r="W397" s="181"/>
      <c r="Y397" s="179"/>
    </row>
    <row r="398" spans="1:25" s="140" customFormat="1" x14ac:dyDescent="0.3">
      <c r="A398" s="183"/>
      <c r="B398" s="184" t="str">
        <f t="shared" si="37"/>
        <v>The World of Video Games: Video Game Addiction</v>
      </c>
      <c r="C398" s="193">
        <v>9781682825600</v>
      </c>
      <c r="D398" s="194" t="s">
        <v>88</v>
      </c>
      <c r="E398" s="194" t="s">
        <v>28</v>
      </c>
      <c r="F398" s="195" t="s">
        <v>8</v>
      </c>
      <c r="G398" s="196">
        <v>1</v>
      </c>
      <c r="H398" s="197">
        <v>43462</v>
      </c>
      <c r="I398" s="196">
        <v>2019</v>
      </c>
      <c r="J398" s="195" t="s">
        <v>8</v>
      </c>
      <c r="K398" s="198">
        <v>43.93</v>
      </c>
      <c r="L398" s="195" t="s">
        <v>26</v>
      </c>
      <c r="M398" s="195" t="s">
        <v>10</v>
      </c>
      <c r="N398" s="190" t="str">
        <f t="shared" si="38"/>
        <v/>
      </c>
      <c r="P398" s="180" t="str">
        <f t="shared" si="39"/>
        <v/>
      </c>
      <c r="Q398" s="180" t="str">
        <f t="shared" si="40"/>
        <v/>
      </c>
      <c r="R398" s="191" t="str">
        <f t="shared" si="41"/>
        <v>http://www.cengage.com/search/showresults.do?Ntk=APG&amp;Ntt=9781682825600&amp;N=197</v>
      </c>
      <c r="S398" s="192" t="s">
        <v>104</v>
      </c>
      <c r="W398" s="181"/>
      <c r="Y398" s="179"/>
    </row>
    <row r="399" spans="1:25" s="140" customFormat="1" x14ac:dyDescent="0.3">
      <c r="A399" s="183"/>
      <c r="B399" s="184" t="str">
        <f t="shared" si="37"/>
        <v>The World of Video Games: Video Games and Culture</v>
      </c>
      <c r="C399" s="193">
        <v>9781682825624</v>
      </c>
      <c r="D399" s="194" t="s">
        <v>88</v>
      </c>
      <c r="E399" s="194" t="s">
        <v>28</v>
      </c>
      <c r="F399" s="195" t="s">
        <v>8</v>
      </c>
      <c r="G399" s="196">
        <v>1</v>
      </c>
      <c r="H399" s="197">
        <v>43462</v>
      </c>
      <c r="I399" s="196">
        <v>2019</v>
      </c>
      <c r="J399" s="195" t="s">
        <v>8</v>
      </c>
      <c r="K399" s="189">
        <v>43.93</v>
      </c>
      <c r="L399" s="187" t="s">
        <v>26</v>
      </c>
      <c r="M399" s="187" t="s">
        <v>10</v>
      </c>
      <c r="N399" s="190" t="str">
        <f t="shared" si="38"/>
        <v/>
      </c>
      <c r="P399" s="180" t="str">
        <f t="shared" si="39"/>
        <v/>
      </c>
      <c r="Q399" s="180" t="str">
        <f t="shared" si="40"/>
        <v/>
      </c>
      <c r="R399" s="191" t="str">
        <f t="shared" si="41"/>
        <v>http://www.cengage.com/search/showresults.do?Ntk=APG&amp;Ntt=9781682825624&amp;N=197</v>
      </c>
      <c r="S399" s="192" t="s">
        <v>102</v>
      </c>
      <c r="W399" s="181"/>
      <c r="Y399" s="179"/>
    </row>
    <row r="400" spans="1:25" s="140" customFormat="1" x14ac:dyDescent="0.3">
      <c r="A400" s="183"/>
      <c r="B400" s="184" t="str">
        <f t="shared" si="37"/>
        <v>The World of Video Games: Violence and Video Games</v>
      </c>
      <c r="C400" s="193">
        <v>9781682825648</v>
      </c>
      <c r="D400" s="194" t="s">
        <v>88</v>
      </c>
      <c r="E400" s="194" t="s">
        <v>28</v>
      </c>
      <c r="F400" s="195" t="s">
        <v>8</v>
      </c>
      <c r="G400" s="196">
        <v>1</v>
      </c>
      <c r="H400" s="197">
        <v>43462</v>
      </c>
      <c r="I400" s="196">
        <v>2019</v>
      </c>
      <c r="J400" s="195" t="s">
        <v>8</v>
      </c>
      <c r="K400" s="198">
        <v>43.93</v>
      </c>
      <c r="L400" s="195" t="s">
        <v>26</v>
      </c>
      <c r="M400" s="195" t="s">
        <v>10</v>
      </c>
      <c r="N400" s="190" t="str">
        <f t="shared" si="38"/>
        <v/>
      </c>
      <c r="P400" s="180" t="str">
        <f t="shared" si="39"/>
        <v/>
      </c>
      <c r="Q400" s="180" t="str">
        <f t="shared" si="40"/>
        <v/>
      </c>
      <c r="R400" s="191" t="str">
        <f t="shared" si="41"/>
        <v>http://www.cengage.com/search/showresults.do?Ntk=APG&amp;Ntt=9781682825648&amp;N=197</v>
      </c>
      <c r="S400" s="192" t="s">
        <v>103</v>
      </c>
      <c r="W400" s="181"/>
      <c r="Y400" s="179"/>
    </row>
    <row r="401" spans="1:25" s="140" customFormat="1" x14ac:dyDescent="0.3">
      <c r="A401" s="183"/>
      <c r="B401" s="184" t="str">
        <f t="shared" si="37"/>
        <v>The World of Video Games: Youth and Video Games</v>
      </c>
      <c r="C401" s="193">
        <v>9781682825662</v>
      </c>
      <c r="D401" s="194" t="s">
        <v>88</v>
      </c>
      <c r="E401" s="194" t="s">
        <v>28</v>
      </c>
      <c r="F401" s="195" t="s">
        <v>8</v>
      </c>
      <c r="G401" s="196">
        <v>1</v>
      </c>
      <c r="H401" s="197">
        <v>43462</v>
      </c>
      <c r="I401" s="196">
        <v>2019</v>
      </c>
      <c r="J401" s="195" t="s">
        <v>8</v>
      </c>
      <c r="K401" s="198">
        <v>43.93</v>
      </c>
      <c r="L401" s="195" t="s">
        <v>26</v>
      </c>
      <c r="M401" s="195" t="s">
        <v>10</v>
      </c>
      <c r="N401" s="190" t="str">
        <f t="shared" si="38"/>
        <v/>
      </c>
      <c r="P401" s="180" t="str">
        <f t="shared" si="39"/>
        <v/>
      </c>
      <c r="Q401" s="180" t="str">
        <f t="shared" si="40"/>
        <v/>
      </c>
      <c r="R401" s="191" t="str">
        <f t="shared" si="41"/>
        <v>http://www.cengage.com/search/showresults.do?Ntk=APG&amp;Ntt=9781682825662&amp;N=197</v>
      </c>
      <c r="S401" s="192" t="s">
        <v>98</v>
      </c>
      <c r="W401" s="181"/>
      <c r="Y401" s="179"/>
    </row>
    <row r="402" spans="1:25" s="140" customFormat="1" x14ac:dyDescent="0.3">
      <c r="A402" s="183"/>
      <c r="B402" s="184" t="str">
        <f t="shared" si="37"/>
        <v>Theism And Atheism: Opposing Arguments In Philosophy</v>
      </c>
      <c r="C402" s="185">
        <v>9780028664460</v>
      </c>
      <c r="D402" s="186" t="s">
        <v>80</v>
      </c>
      <c r="E402" s="186" t="s">
        <v>367</v>
      </c>
      <c r="F402" s="187" t="s">
        <v>8</v>
      </c>
      <c r="G402" s="187">
        <v>1</v>
      </c>
      <c r="H402" s="188">
        <v>43511</v>
      </c>
      <c r="I402" s="187">
        <v>2019</v>
      </c>
      <c r="J402" s="187" t="s">
        <v>8</v>
      </c>
      <c r="K402" s="198">
        <v>375</v>
      </c>
      <c r="L402" s="195" t="s">
        <v>83</v>
      </c>
      <c r="M402" s="195" t="s">
        <v>84</v>
      </c>
      <c r="N402" s="190" t="str">
        <f t="shared" si="38"/>
        <v/>
      </c>
      <c r="P402" s="180" t="str">
        <f t="shared" si="39"/>
        <v/>
      </c>
      <c r="Q402" s="180" t="str">
        <f t="shared" si="40"/>
        <v/>
      </c>
      <c r="R402" s="191" t="str">
        <f t="shared" si="41"/>
        <v>http://www.cengage.com/search/showresults.do?Ntk=APG&amp;Ntt=9780028664460&amp;N=197</v>
      </c>
      <c r="S402" s="192" t="s">
        <v>394</v>
      </c>
      <c r="W402" s="181"/>
      <c r="Y402" s="179"/>
    </row>
    <row r="403" spans="1:25" s="140" customFormat="1" ht="28.8" x14ac:dyDescent="0.3">
      <c r="A403" s="183"/>
      <c r="B403" s="184" t="str">
        <f t="shared" ref="B403:B434" si="42">HYPERLINK(R403,S403)</f>
        <v>Thinking Critically: Abortion</v>
      </c>
      <c r="C403" s="193">
        <v>9781682822623</v>
      </c>
      <c r="D403" s="194" t="s">
        <v>88</v>
      </c>
      <c r="E403" s="194" t="s">
        <v>81</v>
      </c>
      <c r="F403" s="195" t="s">
        <v>8</v>
      </c>
      <c r="G403" s="196">
        <v>1</v>
      </c>
      <c r="H403" s="197">
        <v>42892</v>
      </c>
      <c r="I403" s="196">
        <v>2018</v>
      </c>
      <c r="J403" s="195" t="s">
        <v>8</v>
      </c>
      <c r="K403" s="198">
        <v>43.95</v>
      </c>
      <c r="L403" s="195" t="s">
        <v>115</v>
      </c>
      <c r="M403" s="195" t="s">
        <v>10</v>
      </c>
      <c r="N403" s="190" t="str">
        <f t="shared" si="38"/>
        <v/>
      </c>
      <c r="P403" s="180" t="str">
        <f t="shared" si="39"/>
        <v/>
      </c>
      <c r="Q403" s="180" t="str">
        <f t="shared" si="40"/>
        <v/>
      </c>
      <c r="R403" s="191" t="str">
        <f t="shared" si="41"/>
        <v>http://www.cengage.com/search/showresults.do?Ntk=APG&amp;Ntt=9781682822623&amp;N=197</v>
      </c>
      <c r="S403" s="192" t="s">
        <v>289</v>
      </c>
      <c r="W403" s="181"/>
      <c r="Y403" s="179"/>
    </row>
    <row r="404" spans="1:25" s="140" customFormat="1" ht="28.8" x14ac:dyDescent="0.3">
      <c r="A404" s="183"/>
      <c r="B404" s="184" t="str">
        <f t="shared" si="42"/>
        <v>Thinking Critically: Animal Rights</v>
      </c>
      <c r="C404" s="193">
        <v>9781682822647</v>
      </c>
      <c r="D404" s="194" t="s">
        <v>88</v>
      </c>
      <c r="E404" s="194" t="s">
        <v>81</v>
      </c>
      <c r="F404" s="195" t="s">
        <v>8</v>
      </c>
      <c r="G404" s="196">
        <v>1</v>
      </c>
      <c r="H404" s="197">
        <v>42892</v>
      </c>
      <c r="I404" s="196">
        <v>2018</v>
      </c>
      <c r="J404" s="195" t="s">
        <v>8</v>
      </c>
      <c r="K404" s="198">
        <v>43.95</v>
      </c>
      <c r="L404" s="195" t="s">
        <v>115</v>
      </c>
      <c r="M404" s="195" t="s">
        <v>10</v>
      </c>
      <c r="N404" s="190" t="str">
        <f t="shared" si="38"/>
        <v/>
      </c>
      <c r="P404" s="180" t="str">
        <f t="shared" si="39"/>
        <v/>
      </c>
      <c r="Q404" s="180" t="str">
        <f t="shared" si="40"/>
        <v/>
      </c>
      <c r="R404" s="191" t="str">
        <f t="shared" si="41"/>
        <v>http://www.cengage.com/search/showresults.do?Ntk=APG&amp;Ntt=9781682822647&amp;N=197</v>
      </c>
      <c r="S404" s="192" t="s">
        <v>288</v>
      </c>
      <c r="W404" s="181"/>
      <c r="Y404" s="179"/>
    </row>
    <row r="405" spans="1:25" s="140" customFormat="1" ht="28.8" x14ac:dyDescent="0.3">
      <c r="A405" s="183"/>
      <c r="B405" s="184" t="str">
        <f t="shared" si="42"/>
        <v>Thinking Critically: Cell Phones</v>
      </c>
      <c r="C405" s="193">
        <v>9781682823361</v>
      </c>
      <c r="D405" s="194" t="s">
        <v>88</v>
      </c>
      <c r="E405" s="194" t="s">
        <v>81</v>
      </c>
      <c r="F405" s="195" t="s">
        <v>8</v>
      </c>
      <c r="G405" s="196">
        <v>1</v>
      </c>
      <c r="H405" s="197">
        <v>43096</v>
      </c>
      <c r="I405" s="196">
        <v>2018</v>
      </c>
      <c r="J405" s="195" t="s">
        <v>8</v>
      </c>
      <c r="K405" s="198">
        <v>43.92</v>
      </c>
      <c r="L405" s="195" t="s">
        <v>115</v>
      </c>
      <c r="M405" s="195" t="s">
        <v>10</v>
      </c>
      <c r="N405" s="190" t="str">
        <f t="shared" si="38"/>
        <v/>
      </c>
      <c r="P405" s="180" t="str">
        <f t="shared" si="39"/>
        <v/>
      </c>
      <c r="Q405" s="180" t="str">
        <f t="shared" si="40"/>
        <v/>
      </c>
      <c r="R405" s="191" t="str">
        <f t="shared" si="41"/>
        <v>http://www.cengage.com/search/showresults.do?Ntk=APG&amp;Ntt=9781682823361&amp;N=197</v>
      </c>
      <c r="S405" s="192" t="s">
        <v>187</v>
      </c>
      <c r="W405" s="181"/>
      <c r="Y405" s="179"/>
    </row>
    <row r="406" spans="1:25" s="140" customFormat="1" ht="28.8" x14ac:dyDescent="0.3">
      <c r="A406" s="183"/>
      <c r="B406" s="184" t="str">
        <f t="shared" si="42"/>
        <v>Thinking Critically: Genetic Testing and Research</v>
      </c>
      <c r="C406" s="193">
        <v>9781682825365</v>
      </c>
      <c r="D406" s="194" t="s">
        <v>88</v>
      </c>
      <c r="E406" s="194" t="s">
        <v>81</v>
      </c>
      <c r="F406" s="195" t="s">
        <v>8</v>
      </c>
      <c r="G406" s="196">
        <v>1</v>
      </c>
      <c r="H406" s="197">
        <v>43472</v>
      </c>
      <c r="I406" s="196">
        <v>2019</v>
      </c>
      <c r="J406" s="195" t="s">
        <v>8</v>
      </c>
      <c r="K406" s="198">
        <v>43.93</v>
      </c>
      <c r="L406" s="195" t="s">
        <v>26</v>
      </c>
      <c r="M406" s="195" t="s">
        <v>10</v>
      </c>
      <c r="N406" s="190" t="str">
        <f t="shared" si="38"/>
        <v/>
      </c>
      <c r="P406" s="180" t="str">
        <f t="shared" si="39"/>
        <v/>
      </c>
      <c r="Q406" s="180" t="str">
        <f t="shared" si="40"/>
        <v/>
      </c>
      <c r="R406" s="191" t="str">
        <f t="shared" si="41"/>
        <v>http://www.cengage.com/search/showresults.do?Ntk=APG&amp;Ntt=9781682825365&amp;N=197</v>
      </c>
      <c r="S406" s="192" t="s">
        <v>89</v>
      </c>
      <c r="W406" s="181"/>
      <c r="Y406" s="179"/>
    </row>
    <row r="407" spans="1:25" s="140" customFormat="1" ht="28.8" x14ac:dyDescent="0.3">
      <c r="A407" s="183"/>
      <c r="B407" s="184" t="str">
        <f t="shared" si="42"/>
        <v>Thinking Critically: Gun Control</v>
      </c>
      <c r="C407" s="193">
        <v>9781682823385</v>
      </c>
      <c r="D407" s="194" t="s">
        <v>88</v>
      </c>
      <c r="E407" s="194" t="s">
        <v>81</v>
      </c>
      <c r="F407" s="195" t="s">
        <v>8</v>
      </c>
      <c r="G407" s="196">
        <v>1</v>
      </c>
      <c r="H407" s="197">
        <v>43096</v>
      </c>
      <c r="I407" s="196">
        <v>2018</v>
      </c>
      <c r="J407" s="195" t="s">
        <v>8</v>
      </c>
      <c r="K407" s="198">
        <v>43.92</v>
      </c>
      <c r="L407" s="195" t="s">
        <v>115</v>
      </c>
      <c r="M407" s="195" t="s">
        <v>10</v>
      </c>
      <c r="N407" s="190" t="str">
        <f t="shared" si="38"/>
        <v/>
      </c>
      <c r="P407" s="180" t="str">
        <f t="shared" si="39"/>
        <v/>
      </c>
      <c r="Q407" s="180" t="str">
        <f t="shared" si="40"/>
        <v/>
      </c>
      <c r="R407" s="191" t="str">
        <f t="shared" si="41"/>
        <v>http://www.cengage.com/search/showresults.do?Ntk=APG&amp;Ntt=9781682823385&amp;N=197</v>
      </c>
      <c r="S407" s="192" t="s">
        <v>186</v>
      </c>
      <c r="W407" s="181"/>
      <c r="Y407" s="179"/>
    </row>
    <row r="408" spans="1:25" s="140" customFormat="1" ht="28.8" x14ac:dyDescent="0.3">
      <c r="A408" s="183"/>
      <c r="B408" s="184" t="str">
        <f t="shared" si="42"/>
        <v>Thinking Critically: Illegal Immigration</v>
      </c>
      <c r="C408" s="193">
        <v>9781682825389</v>
      </c>
      <c r="D408" s="194" t="s">
        <v>88</v>
      </c>
      <c r="E408" s="194" t="s">
        <v>81</v>
      </c>
      <c r="F408" s="195" t="s">
        <v>8</v>
      </c>
      <c r="G408" s="196">
        <v>1</v>
      </c>
      <c r="H408" s="197">
        <v>43472</v>
      </c>
      <c r="I408" s="196">
        <v>2019</v>
      </c>
      <c r="J408" s="195" t="s">
        <v>8</v>
      </c>
      <c r="K408" s="198">
        <v>43.93</v>
      </c>
      <c r="L408" s="195" t="s">
        <v>26</v>
      </c>
      <c r="M408" s="195" t="s">
        <v>10</v>
      </c>
      <c r="N408" s="190" t="str">
        <f t="shared" si="38"/>
        <v/>
      </c>
      <c r="P408" s="180" t="str">
        <f t="shared" si="39"/>
        <v/>
      </c>
      <c r="Q408" s="180" t="str">
        <f t="shared" si="40"/>
        <v/>
      </c>
      <c r="R408" s="191" t="str">
        <f t="shared" si="41"/>
        <v>http://www.cengage.com/search/showresults.do?Ntk=APG&amp;Ntt=9781682825389&amp;N=197</v>
      </c>
      <c r="S408" s="192" t="s">
        <v>96</v>
      </c>
      <c r="W408" s="181"/>
      <c r="Y408" s="179"/>
    </row>
    <row r="409" spans="1:25" s="140" customFormat="1" ht="28.8" x14ac:dyDescent="0.3">
      <c r="A409" s="183"/>
      <c r="B409" s="184" t="str">
        <f t="shared" si="42"/>
        <v>Thinking Critically: Obesity</v>
      </c>
      <c r="C409" s="193">
        <v>9781682822685</v>
      </c>
      <c r="D409" s="194" t="s">
        <v>88</v>
      </c>
      <c r="E409" s="194" t="s">
        <v>81</v>
      </c>
      <c r="F409" s="195" t="s">
        <v>8</v>
      </c>
      <c r="G409" s="196">
        <v>1</v>
      </c>
      <c r="H409" s="197">
        <v>42892</v>
      </c>
      <c r="I409" s="196">
        <v>2018</v>
      </c>
      <c r="J409" s="195" t="s">
        <v>8</v>
      </c>
      <c r="K409" s="198">
        <v>43.95</v>
      </c>
      <c r="L409" s="195" t="s">
        <v>115</v>
      </c>
      <c r="M409" s="195" t="s">
        <v>10</v>
      </c>
      <c r="N409" s="190" t="str">
        <f t="shared" si="38"/>
        <v/>
      </c>
      <c r="P409" s="180" t="str">
        <f t="shared" si="39"/>
        <v/>
      </c>
      <c r="Q409" s="180" t="str">
        <f t="shared" si="40"/>
        <v/>
      </c>
      <c r="R409" s="191" t="str">
        <f t="shared" si="41"/>
        <v>http://www.cengage.com/search/showresults.do?Ntk=APG&amp;Ntt=9781682822685&amp;N=197</v>
      </c>
      <c r="S409" s="192" t="s">
        <v>287</v>
      </c>
      <c r="W409" s="181"/>
      <c r="Y409" s="179"/>
    </row>
    <row r="410" spans="1:25" s="140" customFormat="1" ht="28.8" x14ac:dyDescent="0.3">
      <c r="A410" s="183"/>
      <c r="B410" s="184" t="str">
        <f t="shared" si="42"/>
        <v>Thinking Critically: Performance-Enhancing Drugs</v>
      </c>
      <c r="C410" s="193">
        <v>9781682823408</v>
      </c>
      <c r="D410" s="194" t="s">
        <v>88</v>
      </c>
      <c r="E410" s="194" t="s">
        <v>81</v>
      </c>
      <c r="F410" s="195" t="s">
        <v>8</v>
      </c>
      <c r="G410" s="196">
        <v>1</v>
      </c>
      <c r="H410" s="197">
        <v>43096</v>
      </c>
      <c r="I410" s="196">
        <v>2018</v>
      </c>
      <c r="J410" s="195" t="s">
        <v>8</v>
      </c>
      <c r="K410" s="198">
        <v>43.92</v>
      </c>
      <c r="L410" s="195" t="s">
        <v>115</v>
      </c>
      <c r="M410" s="195" t="s">
        <v>10</v>
      </c>
      <c r="N410" s="190" t="str">
        <f t="shared" si="38"/>
        <v/>
      </c>
      <c r="P410" s="180" t="str">
        <f t="shared" si="39"/>
        <v/>
      </c>
      <c r="Q410" s="180" t="str">
        <f t="shared" si="40"/>
        <v/>
      </c>
      <c r="R410" s="191" t="str">
        <f t="shared" si="41"/>
        <v>http://www.cengage.com/search/showresults.do?Ntk=APG&amp;Ntt=9781682823408&amp;N=197</v>
      </c>
      <c r="S410" s="192" t="s">
        <v>185</v>
      </c>
      <c r="W410" s="181"/>
      <c r="Y410" s="179"/>
    </row>
    <row r="411" spans="1:25" s="140" customFormat="1" ht="28.8" x14ac:dyDescent="0.3">
      <c r="A411" s="183"/>
      <c r="B411" s="184" t="str">
        <f t="shared" si="42"/>
        <v>Thinking Critically: Police Powers</v>
      </c>
      <c r="C411" s="193">
        <v>9781682822708</v>
      </c>
      <c r="D411" s="194" t="s">
        <v>88</v>
      </c>
      <c r="E411" s="194" t="s">
        <v>81</v>
      </c>
      <c r="F411" s="195" t="s">
        <v>8</v>
      </c>
      <c r="G411" s="196">
        <v>1</v>
      </c>
      <c r="H411" s="197">
        <v>42957</v>
      </c>
      <c r="I411" s="196">
        <v>2018</v>
      </c>
      <c r="J411" s="195" t="s">
        <v>8</v>
      </c>
      <c r="K411" s="198">
        <v>43.95</v>
      </c>
      <c r="L411" s="195" t="s">
        <v>115</v>
      </c>
      <c r="M411" s="195" t="s">
        <v>10</v>
      </c>
      <c r="N411" s="190" t="str">
        <f t="shared" si="38"/>
        <v/>
      </c>
      <c r="P411" s="180" t="str">
        <f t="shared" si="39"/>
        <v/>
      </c>
      <c r="Q411" s="180" t="str">
        <f t="shared" si="40"/>
        <v/>
      </c>
      <c r="R411" s="191" t="str">
        <f t="shared" si="41"/>
        <v>http://www.cengage.com/search/showresults.do?Ntk=APG&amp;Ntt=9781682822708&amp;N=197</v>
      </c>
      <c r="S411" s="192" t="s">
        <v>238</v>
      </c>
      <c r="W411" s="181"/>
      <c r="Y411" s="179"/>
    </row>
    <row r="412" spans="1:25" s="140" customFormat="1" ht="28.8" x14ac:dyDescent="0.3">
      <c r="A412" s="183"/>
      <c r="B412" s="184" t="str">
        <f t="shared" si="42"/>
        <v>Thinking Critically: Social Networking</v>
      </c>
      <c r="C412" s="193">
        <v>9781682823422</v>
      </c>
      <c r="D412" s="194" t="s">
        <v>88</v>
      </c>
      <c r="E412" s="194" t="s">
        <v>81</v>
      </c>
      <c r="F412" s="195" t="s">
        <v>8</v>
      </c>
      <c r="G412" s="196">
        <v>1</v>
      </c>
      <c r="H412" s="197">
        <v>43096</v>
      </c>
      <c r="I412" s="196">
        <v>2018</v>
      </c>
      <c r="J412" s="195" t="s">
        <v>8</v>
      </c>
      <c r="K412" s="198">
        <v>43.92</v>
      </c>
      <c r="L412" s="195" t="s">
        <v>115</v>
      </c>
      <c r="M412" s="195" t="s">
        <v>10</v>
      </c>
      <c r="N412" s="190" t="str">
        <f t="shared" si="38"/>
        <v/>
      </c>
      <c r="P412" s="180" t="str">
        <f t="shared" si="39"/>
        <v/>
      </c>
      <c r="Q412" s="180" t="str">
        <f t="shared" si="40"/>
        <v/>
      </c>
      <c r="R412" s="191" t="str">
        <f t="shared" si="41"/>
        <v>http://www.cengage.com/search/showresults.do?Ntk=APG&amp;Ntt=9781682823422&amp;N=197</v>
      </c>
      <c r="S412" s="192" t="s">
        <v>184</v>
      </c>
      <c r="W412" s="181"/>
      <c r="Y412" s="179"/>
    </row>
    <row r="413" spans="1:25" s="140" customFormat="1" ht="28.8" x14ac:dyDescent="0.3">
      <c r="A413" s="183"/>
      <c r="B413" s="184" t="str">
        <f t="shared" si="42"/>
        <v>Thinking Critically: The Death Penalty</v>
      </c>
      <c r="C413" s="193">
        <v>9781682822661</v>
      </c>
      <c r="D413" s="194" t="s">
        <v>88</v>
      </c>
      <c r="E413" s="194" t="s">
        <v>81</v>
      </c>
      <c r="F413" s="195" t="s">
        <v>8</v>
      </c>
      <c r="G413" s="196">
        <v>1</v>
      </c>
      <c r="H413" s="197">
        <v>42957</v>
      </c>
      <c r="I413" s="196">
        <v>2018</v>
      </c>
      <c r="J413" s="195" t="s">
        <v>8</v>
      </c>
      <c r="K413" s="198">
        <v>43.95</v>
      </c>
      <c r="L413" s="195" t="s">
        <v>115</v>
      </c>
      <c r="M413" s="195" t="s">
        <v>10</v>
      </c>
      <c r="N413" s="190" t="str">
        <f t="shared" si="38"/>
        <v/>
      </c>
      <c r="P413" s="180" t="str">
        <f t="shared" si="39"/>
        <v/>
      </c>
      <c r="Q413" s="180" t="str">
        <f t="shared" si="40"/>
        <v/>
      </c>
      <c r="R413" s="191" t="str">
        <f t="shared" si="41"/>
        <v>http://www.cengage.com/search/showresults.do?Ntk=APG&amp;Ntt=9781682822661&amp;N=197</v>
      </c>
      <c r="S413" s="192" t="s">
        <v>237</v>
      </c>
      <c r="W413" s="181"/>
      <c r="Y413" s="179"/>
    </row>
    <row r="414" spans="1:25" s="140" customFormat="1" ht="28.8" x14ac:dyDescent="0.3">
      <c r="A414" s="183"/>
      <c r="B414" s="184" t="str">
        <f t="shared" si="42"/>
        <v>Thinking Critically: Thinking Critically: Electric Cars</v>
      </c>
      <c r="C414" s="193">
        <v>9781682825327</v>
      </c>
      <c r="D414" s="194" t="s">
        <v>88</v>
      </c>
      <c r="E414" s="194" t="s">
        <v>81</v>
      </c>
      <c r="F414" s="195" t="s">
        <v>8</v>
      </c>
      <c r="G414" s="196">
        <v>1</v>
      </c>
      <c r="H414" s="197">
        <v>43472</v>
      </c>
      <c r="I414" s="196">
        <v>2019</v>
      </c>
      <c r="J414" s="195" t="s">
        <v>8</v>
      </c>
      <c r="K414" s="198">
        <v>43.93</v>
      </c>
      <c r="L414" s="195" t="s">
        <v>26</v>
      </c>
      <c r="M414" s="195" t="s">
        <v>10</v>
      </c>
      <c r="N414" s="190" t="str">
        <f t="shared" si="38"/>
        <v/>
      </c>
      <c r="P414" s="180" t="str">
        <f t="shared" si="39"/>
        <v/>
      </c>
      <c r="Q414" s="180" t="str">
        <f t="shared" si="40"/>
        <v/>
      </c>
      <c r="R414" s="191" t="str">
        <f t="shared" si="41"/>
        <v>http://www.cengage.com/search/showresults.do?Ntk=APG&amp;Ntt=9781682825327&amp;N=197</v>
      </c>
      <c r="S414" s="192" t="s">
        <v>94</v>
      </c>
      <c r="W414" s="181"/>
      <c r="Y414" s="179"/>
    </row>
    <row r="415" spans="1:25" s="140" customFormat="1" ht="28.8" x14ac:dyDescent="0.3">
      <c r="A415" s="183"/>
      <c r="B415" s="184" t="str">
        <f t="shared" si="42"/>
        <v>Thinking Critically: Thinking Critically: Fossil Fuels</v>
      </c>
      <c r="C415" s="193">
        <v>9781682825341</v>
      </c>
      <c r="D415" s="194" t="s">
        <v>88</v>
      </c>
      <c r="E415" s="194" t="s">
        <v>81</v>
      </c>
      <c r="F415" s="195" t="s">
        <v>8</v>
      </c>
      <c r="G415" s="196">
        <v>1</v>
      </c>
      <c r="H415" s="197">
        <v>43472</v>
      </c>
      <c r="I415" s="196">
        <v>2019</v>
      </c>
      <c r="J415" s="195" t="s">
        <v>8</v>
      </c>
      <c r="K415" s="198">
        <v>43.93</v>
      </c>
      <c r="L415" s="195" t="s">
        <v>26</v>
      </c>
      <c r="M415" s="195" t="s">
        <v>10</v>
      </c>
      <c r="N415" s="190" t="str">
        <f t="shared" si="38"/>
        <v/>
      </c>
      <c r="P415" s="180" t="str">
        <f t="shared" si="39"/>
        <v/>
      </c>
      <c r="Q415" s="180" t="str">
        <f t="shared" si="40"/>
        <v/>
      </c>
      <c r="R415" s="191" t="str">
        <f t="shared" si="41"/>
        <v>http://www.cengage.com/search/showresults.do?Ntk=APG&amp;Ntt=9781682825341&amp;N=197</v>
      </c>
      <c r="S415" s="192" t="s">
        <v>95</v>
      </c>
      <c r="W415" s="181"/>
      <c r="Y415" s="179"/>
    </row>
    <row r="416" spans="1:25" s="140" customFormat="1" ht="28.8" x14ac:dyDescent="0.3">
      <c r="A416" s="183"/>
      <c r="B416" s="184" t="str">
        <f t="shared" si="42"/>
        <v>Threats to Civil Liberties: Policing</v>
      </c>
      <c r="C416" s="193">
        <v>9781682824504</v>
      </c>
      <c r="D416" s="194" t="s">
        <v>88</v>
      </c>
      <c r="E416" s="194" t="s">
        <v>81</v>
      </c>
      <c r="F416" s="195" t="s">
        <v>8</v>
      </c>
      <c r="G416" s="195">
        <v>1</v>
      </c>
      <c r="H416" s="197">
        <v>43306</v>
      </c>
      <c r="I416" s="195">
        <v>2018</v>
      </c>
      <c r="J416" s="195" t="s">
        <v>8</v>
      </c>
      <c r="K416" s="198">
        <v>49.92</v>
      </c>
      <c r="L416" s="195" t="s">
        <v>115</v>
      </c>
      <c r="M416" s="195" t="s">
        <v>10</v>
      </c>
      <c r="N416" s="190" t="str">
        <f t="shared" si="38"/>
        <v/>
      </c>
      <c r="P416" s="180" t="str">
        <f t="shared" si="39"/>
        <v/>
      </c>
      <c r="Q416" s="180" t="str">
        <f t="shared" si="40"/>
        <v/>
      </c>
      <c r="R416" s="191" t="str">
        <f t="shared" si="41"/>
        <v>http://www.cengage.com/search/showresults.do?Ntk=APG&amp;Ntt=9781682824504&amp;N=197</v>
      </c>
      <c r="S416" s="192" t="s">
        <v>452</v>
      </c>
      <c r="W416" s="181"/>
      <c r="Y416" s="179"/>
    </row>
    <row r="417" spans="1:25" s="140" customFormat="1" ht="28.8" x14ac:dyDescent="0.3">
      <c r="A417" s="183"/>
      <c r="B417" s="184" t="str">
        <f t="shared" si="42"/>
        <v>Threats to Civil Liberties: Privacy</v>
      </c>
      <c r="C417" s="193">
        <v>9781682824528</v>
      </c>
      <c r="D417" s="194" t="s">
        <v>88</v>
      </c>
      <c r="E417" s="194" t="s">
        <v>81</v>
      </c>
      <c r="F417" s="195" t="s">
        <v>8</v>
      </c>
      <c r="G417" s="195">
        <v>1</v>
      </c>
      <c r="H417" s="197">
        <v>43294</v>
      </c>
      <c r="I417" s="195">
        <v>2018</v>
      </c>
      <c r="J417" s="195" t="s">
        <v>8</v>
      </c>
      <c r="K417" s="198">
        <v>49.92</v>
      </c>
      <c r="L417" s="195" t="s">
        <v>115</v>
      </c>
      <c r="M417" s="195" t="s">
        <v>10</v>
      </c>
      <c r="N417" s="190" t="str">
        <f t="shared" si="38"/>
        <v/>
      </c>
      <c r="P417" s="180" t="str">
        <f t="shared" si="39"/>
        <v/>
      </c>
      <c r="Q417" s="180" t="str">
        <f t="shared" si="40"/>
        <v/>
      </c>
      <c r="R417" s="191" t="str">
        <f t="shared" si="41"/>
        <v>http://www.cengage.com/search/showresults.do?Ntk=APG&amp;Ntt=9781682824528&amp;N=197</v>
      </c>
      <c r="S417" s="192" t="s">
        <v>453</v>
      </c>
      <c r="W417" s="181"/>
      <c r="Y417" s="179"/>
    </row>
    <row r="418" spans="1:25" s="140" customFormat="1" ht="28.8" x14ac:dyDescent="0.3">
      <c r="A418" s="183"/>
      <c r="B418" s="184" t="str">
        <f t="shared" si="42"/>
        <v>Threats to Civil Liberties: Religion</v>
      </c>
      <c r="C418" s="193">
        <v>9781682824542</v>
      </c>
      <c r="D418" s="194" t="s">
        <v>88</v>
      </c>
      <c r="E418" s="194" t="s">
        <v>81</v>
      </c>
      <c r="F418" s="195" t="s">
        <v>8</v>
      </c>
      <c r="G418" s="195">
        <v>1</v>
      </c>
      <c r="H418" s="197">
        <v>43306</v>
      </c>
      <c r="I418" s="195">
        <v>2018</v>
      </c>
      <c r="J418" s="195" t="s">
        <v>8</v>
      </c>
      <c r="K418" s="198">
        <v>49.92</v>
      </c>
      <c r="L418" s="195" t="s">
        <v>115</v>
      </c>
      <c r="M418" s="195" t="s">
        <v>10</v>
      </c>
      <c r="N418" s="190" t="str">
        <f t="shared" si="38"/>
        <v/>
      </c>
      <c r="P418" s="180" t="str">
        <f t="shared" si="39"/>
        <v/>
      </c>
      <c r="Q418" s="180" t="str">
        <f t="shared" si="40"/>
        <v/>
      </c>
      <c r="R418" s="191" t="str">
        <f t="shared" si="41"/>
        <v>http://www.cengage.com/search/showresults.do?Ntk=APG&amp;Ntt=9781682824542&amp;N=197</v>
      </c>
      <c r="S418" s="192" t="s">
        <v>454</v>
      </c>
      <c r="W418" s="181"/>
      <c r="Y418" s="179"/>
    </row>
    <row r="419" spans="1:25" s="140" customFormat="1" ht="28.8" x14ac:dyDescent="0.3">
      <c r="A419" s="183"/>
      <c r="B419" s="184" t="str">
        <f t="shared" si="42"/>
        <v>Threats to Civil Liberties: Speech</v>
      </c>
      <c r="C419" s="193">
        <v>9781682824566</v>
      </c>
      <c r="D419" s="194" t="s">
        <v>88</v>
      </c>
      <c r="E419" s="194" t="s">
        <v>81</v>
      </c>
      <c r="F419" s="195" t="s">
        <v>8</v>
      </c>
      <c r="G419" s="195">
        <v>1</v>
      </c>
      <c r="H419" s="197">
        <v>43306</v>
      </c>
      <c r="I419" s="195">
        <v>2018</v>
      </c>
      <c r="J419" s="195" t="s">
        <v>8</v>
      </c>
      <c r="K419" s="198">
        <v>49.92</v>
      </c>
      <c r="L419" s="195" t="s">
        <v>115</v>
      </c>
      <c r="M419" s="195" t="s">
        <v>10</v>
      </c>
      <c r="N419" s="190" t="str">
        <f t="shared" si="38"/>
        <v/>
      </c>
      <c r="P419" s="180" t="str">
        <f t="shared" si="39"/>
        <v/>
      </c>
      <c r="Q419" s="180" t="str">
        <f t="shared" si="40"/>
        <v/>
      </c>
      <c r="R419" s="191" t="str">
        <f t="shared" si="41"/>
        <v>http://www.cengage.com/search/showresults.do?Ntk=APG&amp;Ntt=9781682824566&amp;N=197</v>
      </c>
      <c r="S419" s="192" t="s">
        <v>455</v>
      </c>
      <c r="W419" s="181"/>
      <c r="Y419" s="179"/>
    </row>
    <row r="420" spans="1:25" s="140" customFormat="1" ht="28.8" x14ac:dyDescent="0.3">
      <c r="A420" s="183"/>
      <c r="B420" s="184" t="str">
        <f t="shared" si="42"/>
        <v>Threats to Civil Liberties: Voting</v>
      </c>
      <c r="C420" s="193">
        <v>9781682824580</v>
      </c>
      <c r="D420" s="194" t="s">
        <v>88</v>
      </c>
      <c r="E420" s="194" t="s">
        <v>81</v>
      </c>
      <c r="F420" s="195" t="s">
        <v>8</v>
      </c>
      <c r="G420" s="195">
        <v>1</v>
      </c>
      <c r="H420" s="197">
        <v>43306</v>
      </c>
      <c r="I420" s="195">
        <v>2018</v>
      </c>
      <c r="J420" s="195" t="s">
        <v>8</v>
      </c>
      <c r="K420" s="198">
        <v>49.92</v>
      </c>
      <c r="L420" s="195" t="s">
        <v>115</v>
      </c>
      <c r="M420" s="195" t="s">
        <v>10</v>
      </c>
      <c r="N420" s="190" t="str">
        <f t="shared" si="38"/>
        <v/>
      </c>
      <c r="P420" s="180" t="str">
        <f t="shared" si="39"/>
        <v/>
      </c>
      <c r="Q420" s="180" t="str">
        <f t="shared" si="40"/>
        <v/>
      </c>
      <c r="R420" s="191" t="str">
        <f t="shared" si="41"/>
        <v>http://www.cengage.com/search/showresults.do?Ntk=APG&amp;Ntt=9781682824580&amp;N=197</v>
      </c>
      <c r="S420" s="192" t="s">
        <v>456</v>
      </c>
      <c r="W420" s="181"/>
      <c r="Y420" s="179"/>
    </row>
    <row r="421" spans="1:25" s="140" customFormat="1" x14ac:dyDescent="0.3">
      <c r="A421" s="183"/>
      <c r="B421" s="184" t="str">
        <f t="shared" si="42"/>
        <v>Understanding American History: Colonial America</v>
      </c>
      <c r="C421" s="193">
        <v>9781601522474</v>
      </c>
      <c r="D421" s="194" t="s">
        <v>88</v>
      </c>
      <c r="E421" s="194" t="s">
        <v>139</v>
      </c>
      <c r="F421" s="195" t="s">
        <v>8</v>
      </c>
      <c r="G421" s="195">
        <v>1</v>
      </c>
      <c r="H421" s="197">
        <v>42373</v>
      </c>
      <c r="I421" s="195">
        <v>2012</v>
      </c>
      <c r="J421" s="195" t="s">
        <v>8</v>
      </c>
      <c r="K421" s="198">
        <v>39.950000000000003</v>
      </c>
      <c r="L421" s="195" t="s">
        <v>16</v>
      </c>
      <c r="M421" s="195" t="s">
        <v>10</v>
      </c>
      <c r="N421" s="190" t="str">
        <f t="shared" si="38"/>
        <v/>
      </c>
      <c r="P421" s="180" t="str">
        <f t="shared" si="39"/>
        <v/>
      </c>
      <c r="Q421" s="180" t="str">
        <f t="shared" si="40"/>
        <v/>
      </c>
      <c r="R421" s="191" t="str">
        <f t="shared" si="41"/>
        <v>http://www.cengage.com/search/showresults.do?Ntk=APG&amp;Ntt=9781601522474&amp;N=197</v>
      </c>
      <c r="S421" s="192" t="s">
        <v>457</v>
      </c>
      <c r="W421" s="181"/>
      <c r="Y421" s="179"/>
    </row>
    <row r="422" spans="1:25" s="140" customFormat="1" x14ac:dyDescent="0.3">
      <c r="A422" s="183"/>
      <c r="B422" s="184" t="str">
        <f t="shared" si="42"/>
        <v>Understanding American History: Prohibition</v>
      </c>
      <c r="C422" s="193">
        <v>9781601525093</v>
      </c>
      <c r="D422" s="194" t="s">
        <v>88</v>
      </c>
      <c r="E422" s="194" t="s">
        <v>139</v>
      </c>
      <c r="F422" s="195" t="s">
        <v>8</v>
      </c>
      <c r="G422" s="195">
        <v>1</v>
      </c>
      <c r="H422" s="197">
        <v>42376</v>
      </c>
      <c r="I422" s="195">
        <v>2013</v>
      </c>
      <c r="J422" s="195" t="s">
        <v>8</v>
      </c>
      <c r="K422" s="198">
        <v>39.950000000000003</v>
      </c>
      <c r="L422" s="195" t="s">
        <v>16</v>
      </c>
      <c r="M422" s="195" t="s">
        <v>10</v>
      </c>
      <c r="N422" s="190" t="str">
        <f t="shared" si="38"/>
        <v/>
      </c>
      <c r="P422" s="180" t="str">
        <f t="shared" si="39"/>
        <v/>
      </c>
      <c r="Q422" s="180" t="str">
        <f t="shared" si="40"/>
        <v/>
      </c>
      <c r="R422" s="191" t="str">
        <f t="shared" si="41"/>
        <v>http://www.cengage.com/search/showresults.do?Ntk=APG&amp;Ntt=9781601525093&amp;N=197</v>
      </c>
      <c r="S422" s="192" t="s">
        <v>458</v>
      </c>
      <c r="W422" s="181"/>
      <c r="Y422" s="179"/>
    </row>
    <row r="423" spans="1:25" s="140" customFormat="1" x14ac:dyDescent="0.3">
      <c r="A423" s="183"/>
      <c r="B423" s="184" t="str">
        <f t="shared" si="42"/>
        <v>Understanding American History: The 1960s</v>
      </c>
      <c r="C423" s="193">
        <v>9781601524959</v>
      </c>
      <c r="D423" s="194" t="s">
        <v>88</v>
      </c>
      <c r="E423" s="194" t="s">
        <v>139</v>
      </c>
      <c r="F423" s="195" t="s">
        <v>8</v>
      </c>
      <c r="G423" s="195">
        <v>1</v>
      </c>
      <c r="H423" s="197">
        <v>42375</v>
      </c>
      <c r="I423" s="195">
        <v>2013</v>
      </c>
      <c r="J423" s="195" t="s">
        <v>8</v>
      </c>
      <c r="K423" s="198">
        <v>39.950000000000003</v>
      </c>
      <c r="L423" s="195" t="s">
        <v>16</v>
      </c>
      <c r="M423" s="195" t="s">
        <v>10</v>
      </c>
      <c r="N423" s="190" t="str">
        <f t="shared" si="38"/>
        <v/>
      </c>
      <c r="P423" s="180" t="str">
        <f t="shared" si="39"/>
        <v/>
      </c>
      <c r="Q423" s="180" t="str">
        <f t="shared" si="40"/>
        <v/>
      </c>
      <c r="R423" s="191" t="str">
        <f t="shared" si="41"/>
        <v>http://www.cengage.com/search/showresults.do?Ntk=APG&amp;Ntt=9781601524959&amp;N=197</v>
      </c>
      <c r="S423" s="192" t="s">
        <v>459</v>
      </c>
      <c r="W423" s="181"/>
      <c r="Y423" s="179"/>
    </row>
    <row r="424" spans="1:25" s="140" customFormat="1" x14ac:dyDescent="0.3">
      <c r="A424" s="183"/>
      <c r="B424" s="184" t="str">
        <f t="shared" si="42"/>
        <v>Understanding American History: The Abolition of Slavery</v>
      </c>
      <c r="C424" s="193">
        <v>9781601524775</v>
      </c>
      <c r="D424" s="194" t="s">
        <v>88</v>
      </c>
      <c r="E424" s="194" t="s">
        <v>139</v>
      </c>
      <c r="F424" s="195" t="s">
        <v>8</v>
      </c>
      <c r="G424" s="195">
        <v>1</v>
      </c>
      <c r="H424" s="197">
        <v>42375</v>
      </c>
      <c r="I424" s="195">
        <v>2012</v>
      </c>
      <c r="J424" s="195" t="s">
        <v>8</v>
      </c>
      <c r="K424" s="198">
        <v>39.950000000000003</v>
      </c>
      <c r="L424" s="195" t="s">
        <v>16</v>
      </c>
      <c r="M424" s="195" t="s">
        <v>10</v>
      </c>
      <c r="N424" s="190" t="str">
        <f t="shared" si="38"/>
        <v/>
      </c>
      <c r="P424" s="180" t="str">
        <f t="shared" si="39"/>
        <v/>
      </c>
      <c r="Q424" s="180" t="str">
        <f t="shared" si="40"/>
        <v/>
      </c>
      <c r="R424" s="191" t="str">
        <f t="shared" si="41"/>
        <v>http://www.cengage.com/search/showresults.do?Ntk=APG&amp;Ntt=9781601524775&amp;N=197</v>
      </c>
      <c r="S424" s="192" t="s">
        <v>460</v>
      </c>
      <c r="W424" s="181"/>
      <c r="Y424" s="179"/>
    </row>
    <row r="425" spans="1:25" s="140" customFormat="1" x14ac:dyDescent="0.3">
      <c r="A425" s="183"/>
      <c r="B425" s="184" t="str">
        <f t="shared" si="42"/>
        <v>Understanding American History: The Civil Rights Movement</v>
      </c>
      <c r="C425" s="193">
        <v>9781601524799</v>
      </c>
      <c r="D425" s="194" t="s">
        <v>88</v>
      </c>
      <c r="E425" s="194" t="s">
        <v>139</v>
      </c>
      <c r="F425" s="195" t="s">
        <v>8</v>
      </c>
      <c r="G425" s="195">
        <v>1</v>
      </c>
      <c r="H425" s="197">
        <v>42375</v>
      </c>
      <c r="I425" s="195">
        <v>2012</v>
      </c>
      <c r="J425" s="195" t="s">
        <v>8</v>
      </c>
      <c r="K425" s="198">
        <v>39.950000000000003</v>
      </c>
      <c r="L425" s="195" t="s">
        <v>16</v>
      </c>
      <c r="M425" s="195" t="s">
        <v>10</v>
      </c>
      <c r="N425" s="190" t="str">
        <f t="shared" si="38"/>
        <v/>
      </c>
      <c r="P425" s="180" t="str">
        <f t="shared" si="39"/>
        <v/>
      </c>
      <c r="Q425" s="180" t="str">
        <f t="shared" si="40"/>
        <v/>
      </c>
      <c r="R425" s="191" t="str">
        <f t="shared" si="41"/>
        <v>http://www.cengage.com/search/showresults.do?Ntk=APG&amp;Ntt=9781601524799&amp;N=197</v>
      </c>
      <c r="S425" s="192" t="s">
        <v>461</v>
      </c>
      <c r="W425" s="181"/>
      <c r="Y425" s="179"/>
    </row>
    <row r="426" spans="1:25" s="140" customFormat="1" ht="28.8" x14ac:dyDescent="0.3">
      <c r="A426" s="183"/>
      <c r="B426" s="184" t="str">
        <f t="shared" si="42"/>
        <v>Understanding American History: The Constitution and the Founding of a New Nation</v>
      </c>
      <c r="C426" s="193">
        <v>9781601525956</v>
      </c>
      <c r="D426" s="194" t="s">
        <v>88</v>
      </c>
      <c r="E426" s="194" t="s">
        <v>139</v>
      </c>
      <c r="F426" s="195" t="s">
        <v>8</v>
      </c>
      <c r="G426" s="195">
        <v>1</v>
      </c>
      <c r="H426" s="197">
        <v>42373</v>
      </c>
      <c r="I426" s="195">
        <v>2014</v>
      </c>
      <c r="J426" s="195" t="s">
        <v>8</v>
      </c>
      <c r="K426" s="198">
        <v>39.950000000000003</v>
      </c>
      <c r="L426" s="195" t="s">
        <v>16</v>
      </c>
      <c r="M426" s="195" t="s">
        <v>10</v>
      </c>
      <c r="N426" s="190" t="str">
        <f t="shared" si="38"/>
        <v/>
      </c>
      <c r="P426" s="180" t="str">
        <f t="shared" si="39"/>
        <v/>
      </c>
      <c r="Q426" s="180" t="str">
        <f t="shared" si="40"/>
        <v/>
      </c>
      <c r="R426" s="191" t="str">
        <f t="shared" si="41"/>
        <v>http://www.cengage.com/search/showresults.do?Ntk=APG&amp;Ntt=9781601525956&amp;N=197</v>
      </c>
      <c r="S426" s="192" t="s">
        <v>462</v>
      </c>
      <c r="W426" s="181"/>
      <c r="Y426" s="179"/>
    </row>
    <row r="427" spans="1:25" s="140" customFormat="1" ht="28.8" x14ac:dyDescent="0.3">
      <c r="A427" s="183"/>
      <c r="B427" s="184" t="str">
        <f t="shared" si="42"/>
        <v>Understanding American History: The Declaration of Independence</v>
      </c>
      <c r="C427" s="193">
        <v>9781601527370</v>
      </c>
      <c r="D427" s="194" t="s">
        <v>88</v>
      </c>
      <c r="E427" s="194" t="s">
        <v>139</v>
      </c>
      <c r="F427" s="195" t="s">
        <v>8</v>
      </c>
      <c r="G427" s="195">
        <v>1</v>
      </c>
      <c r="H427" s="197">
        <v>42375</v>
      </c>
      <c r="I427" s="195">
        <v>2014</v>
      </c>
      <c r="J427" s="195" t="s">
        <v>8</v>
      </c>
      <c r="K427" s="198">
        <v>39.950000000000003</v>
      </c>
      <c r="L427" s="195" t="s">
        <v>16</v>
      </c>
      <c r="M427" s="195" t="s">
        <v>10</v>
      </c>
      <c r="N427" s="190" t="str">
        <f t="shared" si="38"/>
        <v/>
      </c>
      <c r="P427" s="180" t="str">
        <f t="shared" si="39"/>
        <v/>
      </c>
      <c r="Q427" s="180" t="str">
        <f t="shared" si="40"/>
        <v/>
      </c>
      <c r="R427" s="191" t="str">
        <f t="shared" si="41"/>
        <v>http://www.cengage.com/search/showresults.do?Ntk=APG&amp;Ntt=9781601527370&amp;N=197</v>
      </c>
      <c r="S427" s="192" t="s">
        <v>463</v>
      </c>
      <c r="W427" s="181"/>
      <c r="Y427" s="179"/>
    </row>
    <row r="428" spans="1:25" s="140" customFormat="1" x14ac:dyDescent="0.3">
      <c r="A428" s="183"/>
      <c r="B428" s="184" t="str">
        <f t="shared" si="42"/>
        <v>Understanding American History: The Great Depression</v>
      </c>
      <c r="C428" s="193">
        <v>9781601524935</v>
      </c>
      <c r="D428" s="194" t="s">
        <v>88</v>
      </c>
      <c r="E428" s="194" t="s">
        <v>139</v>
      </c>
      <c r="F428" s="195" t="s">
        <v>8</v>
      </c>
      <c r="G428" s="195">
        <v>1</v>
      </c>
      <c r="H428" s="197">
        <v>42376</v>
      </c>
      <c r="I428" s="195">
        <v>2013</v>
      </c>
      <c r="J428" s="195" t="s">
        <v>8</v>
      </c>
      <c r="K428" s="198">
        <v>39.950000000000003</v>
      </c>
      <c r="L428" s="195" t="s">
        <v>16</v>
      </c>
      <c r="M428" s="195" t="s">
        <v>10</v>
      </c>
      <c r="N428" s="190" t="str">
        <f t="shared" si="38"/>
        <v/>
      </c>
      <c r="P428" s="180" t="str">
        <f t="shared" si="39"/>
        <v/>
      </c>
      <c r="Q428" s="180" t="str">
        <f t="shared" si="40"/>
        <v/>
      </c>
      <c r="R428" s="191" t="str">
        <f t="shared" si="41"/>
        <v>http://www.cengage.com/search/showresults.do?Ntk=APG&amp;Ntt=9781601524935&amp;N=197</v>
      </c>
      <c r="S428" s="192" t="s">
        <v>464</v>
      </c>
      <c r="W428" s="181"/>
      <c r="Y428" s="179"/>
    </row>
    <row r="429" spans="1:25" s="140" customFormat="1" ht="28.8" x14ac:dyDescent="0.3">
      <c r="A429" s="183"/>
      <c r="B429" s="184" t="str">
        <f t="shared" si="42"/>
        <v>Understanding American History: The Internment of Japanese Americans</v>
      </c>
      <c r="C429" s="193">
        <v>9781601525932</v>
      </c>
      <c r="D429" s="194" t="s">
        <v>88</v>
      </c>
      <c r="E429" s="194" t="s">
        <v>139</v>
      </c>
      <c r="F429" s="195" t="s">
        <v>8</v>
      </c>
      <c r="G429" s="195">
        <v>1</v>
      </c>
      <c r="H429" s="197">
        <v>42373</v>
      </c>
      <c r="I429" s="195">
        <v>2014</v>
      </c>
      <c r="J429" s="195" t="s">
        <v>8</v>
      </c>
      <c r="K429" s="198">
        <v>39.950000000000003</v>
      </c>
      <c r="L429" s="195" t="s">
        <v>16</v>
      </c>
      <c r="M429" s="195" t="s">
        <v>10</v>
      </c>
      <c r="N429" s="190" t="str">
        <f t="shared" si="38"/>
        <v/>
      </c>
      <c r="P429" s="180" t="str">
        <f t="shared" si="39"/>
        <v/>
      </c>
      <c r="Q429" s="180" t="str">
        <f t="shared" si="40"/>
        <v/>
      </c>
      <c r="R429" s="191" t="str">
        <f t="shared" si="41"/>
        <v>http://www.cengage.com/search/showresults.do?Ntk=APG&amp;Ntt=9781601525932&amp;N=197</v>
      </c>
      <c r="S429" s="192" t="s">
        <v>465</v>
      </c>
      <c r="W429" s="181"/>
      <c r="Y429" s="179"/>
    </row>
    <row r="430" spans="1:25" s="140" customFormat="1" ht="28.8" x14ac:dyDescent="0.3">
      <c r="A430" s="183"/>
      <c r="B430" s="184" t="str">
        <f t="shared" si="42"/>
        <v>Understanding American History: The Relocation of the American Indian</v>
      </c>
      <c r="C430" s="193">
        <v>9781601526472</v>
      </c>
      <c r="D430" s="194" t="s">
        <v>88</v>
      </c>
      <c r="E430" s="194" t="s">
        <v>139</v>
      </c>
      <c r="F430" s="195" t="s">
        <v>8</v>
      </c>
      <c r="G430" s="195">
        <v>1</v>
      </c>
      <c r="H430" s="197">
        <v>42376</v>
      </c>
      <c r="I430" s="195">
        <v>2014</v>
      </c>
      <c r="J430" s="195" t="s">
        <v>8</v>
      </c>
      <c r="K430" s="198">
        <v>39.950000000000003</v>
      </c>
      <c r="L430" s="195" t="s">
        <v>16</v>
      </c>
      <c r="M430" s="195" t="s">
        <v>10</v>
      </c>
      <c r="N430" s="190" t="str">
        <f t="shared" si="38"/>
        <v/>
      </c>
      <c r="P430" s="180" t="str">
        <f t="shared" si="39"/>
        <v/>
      </c>
      <c r="Q430" s="180" t="str">
        <f t="shared" si="40"/>
        <v/>
      </c>
      <c r="R430" s="191" t="str">
        <f t="shared" si="41"/>
        <v>http://www.cengage.com/search/showresults.do?Ntk=APG&amp;Ntt=9781601526472&amp;N=197</v>
      </c>
      <c r="S430" s="192" t="s">
        <v>466</v>
      </c>
      <c r="W430" s="181"/>
      <c r="Y430" s="179"/>
    </row>
    <row r="431" spans="1:25" s="140" customFormat="1" x14ac:dyDescent="0.3">
      <c r="A431" s="183"/>
      <c r="B431" s="184" t="str">
        <f t="shared" si="42"/>
        <v>Understanding American History: The Salem Witch Trials</v>
      </c>
      <c r="C431" s="193">
        <v>9781601522832</v>
      </c>
      <c r="D431" s="194" t="s">
        <v>88</v>
      </c>
      <c r="E431" s="194" t="s">
        <v>139</v>
      </c>
      <c r="F431" s="195" t="s">
        <v>8</v>
      </c>
      <c r="G431" s="195">
        <v>1</v>
      </c>
      <c r="H431" s="197">
        <v>42397</v>
      </c>
      <c r="I431" s="195">
        <v>2012</v>
      </c>
      <c r="J431" s="195" t="s">
        <v>8</v>
      </c>
      <c r="K431" s="198">
        <v>39.950000000000003</v>
      </c>
      <c r="L431" s="195" t="s">
        <v>16</v>
      </c>
      <c r="M431" s="195" t="s">
        <v>10</v>
      </c>
      <c r="N431" s="190" t="str">
        <f t="shared" si="38"/>
        <v/>
      </c>
      <c r="P431" s="180" t="str">
        <f t="shared" si="39"/>
        <v/>
      </c>
      <c r="Q431" s="180" t="str">
        <f t="shared" si="40"/>
        <v/>
      </c>
      <c r="R431" s="191" t="str">
        <f t="shared" si="41"/>
        <v>http://www.cengage.com/search/showresults.do?Ntk=APG&amp;Ntt=9781601522832&amp;N=197</v>
      </c>
      <c r="S431" s="192" t="s">
        <v>467</v>
      </c>
      <c r="W431" s="181"/>
      <c r="Y431" s="179"/>
    </row>
    <row r="432" spans="1:25" s="140" customFormat="1" ht="28.8" x14ac:dyDescent="0.3">
      <c r="A432" s="183"/>
      <c r="B432" s="184" t="str">
        <f t="shared" si="42"/>
        <v>Understanding Economics: Buyers and Sellers</v>
      </c>
      <c r="C432" s="193">
        <v>9781538302606</v>
      </c>
      <c r="D432" s="194" t="s">
        <v>14</v>
      </c>
      <c r="E432" s="194" t="s">
        <v>131</v>
      </c>
      <c r="F432" s="195" t="s">
        <v>8</v>
      </c>
      <c r="G432" s="196">
        <v>1</v>
      </c>
      <c r="H432" s="197">
        <v>43293</v>
      </c>
      <c r="I432" s="196">
        <v>2019</v>
      </c>
      <c r="J432" s="195" t="s">
        <v>8</v>
      </c>
      <c r="K432" s="198">
        <v>29.54</v>
      </c>
      <c r="L432" s="195" t="s">
        <v>115</v>
      </c>
      <c r="M432" s="195" t="s">
        <v>21</v>
      </c>
      <c r="N432" s="190" t="str">
        <f t="shared" si="38"/>
        <v/>
      </c>
      <c r="P432" s="180" t="str">
        <f t="shared" si="39"/>
        <v/>
      </c>
      <c r="Q432" s="180" t="str">
        <f t="shared" si="40"/>
        <v/>
      </c>
      <c r="R432" s="191" t="str">
        <f t="shared" si="41"/>
        <v>http://www.cengage.com/search/showresults.do?Ntk=APG&amp;Ntt=9781538302606&amp;N=197</v>
      </c>
      <c r="S432" s="192" t="s">
        <v>137</v>
      </c>
      <c r="W432" s="181"/>
      <c r="Y432" s="179"/>
    </row>
    <row r="433" spans="1:25" s="140" customFormat="1" ht="28.8" x14ac:dyDescent="0.3">
      <c r="A433" s="183"/>
      <c r="B433" s="184" t="str">
        <f t="shared" si="42"/>
        <v>Understanding Economics: Corporations, Nonprofits, and Labor Unions</v>
      </c>
      <c r="C433" s="193">
        <v>9781538302637</v>
      </c>
      <c r="D433" s="194" t="s">
        <v>14</v>
      </c>
      <c r="E433" s="194" t="s">
        <v>131</v>
      </c>
      <c r="F433" s="195" t="s">
        <v>8</v>
      </c>
      <c r="G433" s="196">
        <v>1</v>
      </c>
      <c r="H433" s="197">
        <v>43293</v>
      </c>
      <c r="I433" s="196">
        <v>2019</v>
      </c>
      <c r="J433" s="195" t="s">
        <v>8</v>
      </c>
      <c r="K433" s="198">
        <v>29.54</v>
      </c>
      <c r="L433" s="195" t="s">
        <v>115</v>
      </c>
      <c r="M433" s="195" t="s">
        <v>21</v>
      </c>
      <c r="N433" s="190" t="str">
        <f t="shared" si="38"/>
        <v/>
      </c>
      <c r="P433" s="180" t="str">
        <f t="shared" si="39"/>
        <v/>
      </c>
      <c r="Q433" s="180" t="str">
        <f t="shared" si="40"/>
        <v/>
      </c>
      <c r="R433" s="191" t="str">
        <f t="shared" si="41"/>
        <v>http://www.cengage.com/search/showresults.do?Ntk=APG&amp;Ntt=9781538302637&amp;N=197</v>
      </c>
      <c r="S433" s="192" t="s">
        <v>136</v>
      </c>
      <c r="W433" s="181"/>
      <c r="Y433" s="179"/>
    </row>
    <row r="434" spans="1:25" s="140" customFormat="1" ht="28.8" x14ac:dyDescent="0.3">
      <c r="A434" s="183"/>
      <c r="B434" s="184" t="str">
        <f t="shared" si="42"/>
        <v>Understanding Economics: Inflation, Deflation, and Unemployment</v>
      </c>
      <c r="C434" s="193">
        <v>9781538302668</v>
      </c>
      <c r="D434" s="194" t="s">
        <v>14</v>
      </c>
      <c r="E434" s="194" t="s">
        <v>131</v>
      </c>
      <c r="F434" s="195" t="s">
        <v>8</v>
      </c>
      <c r="G434" s="196">
        <v>1</v>
      </c>
      <c r="H434" s="197">
        <v>43293</v>
      </c>
      <c r="I434" s="196">
        <v>2019</v>
      </c>
      <c r="J434" s="195" t="s">
        <v>8</v>
      </c>
      <c r="K434" s="198">
        <v>29.54</v>
      </c>
      <c r="L434" s="195" t="s">
        <v>115</v>
      </c>
      <c r="M434" s="195" t="s">
        <v>21</v>
      </c>
      <c r="N434" s="190" t="str">
        <f t="shared" si="38"/>
        <v/>
      </c>
      <c r="P434" s="180" t="str">
        <f t="shared" si="39"/>
        <v/>
      </c>
      <c r="Q434" s="180" t="str">
        <f t="shared" si="40"/>
        <v/>
      </c>
      <c r="R434" s="191" t="str">
        <f t="shared" si="41"/>
        <v>http://www.cengage.com/search/showresults.do?Ntk=APG&amp;Ntt=9781538302668&amp;N=197</v>
      </c>
      <c r="S434" s="192" t="s">
        <v>135</v>
      </c>
      <c r="W434" s="181"/>
      <c r="Y434" s="179"/>
    </row>
    <row r="435" spans="1:25" s="140" customFormat="1" ht="28.8" x14ac:dyDescent="0.3">
      <c r="A435" s="183"/>
      <c r="B435" s="184" t="str">
        <f t="shared" ref="B435:B466" si="43">HYPERLINK(R435,S435)</f>
        <v>Understanding Economics: Innovation and Entrepreneurship</v>
      </c>
      <c r="C435" s="193">
        <v>9781538302699</v>
      </c>
      <c r="D435" s="194" t="s">
        <v>14</v>
      </c>
      <c r="E435" s="194" t="s">
        <v>131</v>
      </c>
      <c r="F435" s="195" t="s">
        <v>8</v>
      </c>
      <c r="G435" s="196">
        <v>1</v>
      </c>
      <c r="H435" s="197">
        <v>43293</v>
      </c>
      <c r="I435" s="196">
        <v>2019</v>
      </c>
      <c r="J435" s="195" t="s">
        <v>8</v>
      </c>
      <c r="K435" s="198">
        <v>29.54</v>
      </c>
      <c r="L435" s="195" t="s">
        <v>115</v>
      </c>
      <c r="M435" s="195" t="s">
        <v>21</v>
      </c>
      <c r="N435" s="190" t="str">
        <f t="shared" si="38"/>
        <v/>
      </c>
      <c r="P435" s="180" t="str">
        <f t="shared" si="39"/>
        <v/>
      </c>
      <c r="Q435" s="180" t="str">
        <f t="shared" si="40"/>
        <v/>
      </c>
      <c r="R435" s="191" t="str">
        <f t="shared" si="41"/>
        <v>http://www.cengage.com/search/showresults.do?Ntk=APG&amp;Ntt=9781538302699&amp;N=197</v>
      </c>
      <c r="S435" s="192" t="s">
        <v>134</v>
      </c>
      <c r="W435" s="181"/>
      <c r="Y435" s="179"/>
    </row>
    <row r="436" spans="1:25" s="140" customFormat="1" ht="28.8" x14ac:dyDescent="0.3">
      <c r="A436" s="183"/>
      <c r="B436" s="184" t="str">
        <f t="shared" si="43"/>
        <v>Understanding Economics: Money, Banking, and Finance</v>
      </c>
      <c r="C436" s="193">
        <v>9781538302729</v>
      </c>
      <c r="D436" s="194" t="s">
        <v>14</v>
      </c>
      <c r="E436" s="194" t="s">
        <v>131</v>
      </c>
      <c r="F436" s="195" t="s">
        <v>8</v>
      </c>
      <c r="G436" s="196">
        <v>1</v>
      </c>
      <c r="H436" s="197">
        <v>43293</v>
      </c>
      <c r="I436" s="196">
        <v>2019</v>
      </c>
      <c r="J436" s="195" t="s">
        <v>8</v>
      </c>
      <c r="K436" s="198">
        <v>29.54</v>
      </c>
      <c r="L436" s="195" t="s">
        <v>115</v>
      </c>
      <c r="M436" s="195" t="s">
        <v>21</v>
      </c>
      <c r="N436" s="190" t="str">
        <f t="shared" si="38"/>
        <v/>
      </c>
      <c r="P436" s="180" t="str">
        <f t="shared" si="39"/>
        <v/>
      </c>
      <c r="Q436" s="180" t="str">
        <f t="shared" si="40"/>
        <v/>
      </c>
      <c r="R436" s="191" t="str">
        <f t="shared" si="41"/>
        <v>http://www.cengage.com/search/showresults.do?Ntk=APG&amp;Ntt=9781538302729&amp;N=197</v>
      </c>
      <c r="S436" s="192" t="s">
        <v>133</v>
      </c>
      <c r="W436" s="181"/>
      <c r="Y436" s="179"/>
    </row>
    <row r="437" spans="1:25" s="140" customFormat="1" ht="28.8" x14ac:dyDescent="0.3">
      <c r="A437" s="183"/>
      <c r="B437" s="184" t="str">
        <f t="shared" si="43"/>
        <v>Understanding Economics: Supply and Demand</v>
      </c>
      <c r="C437" s="193">
        <v>9781538302750</v>
      </c>
      <c r="D437" s="194" t="s">
        <v>14</v>
      </c>
      <c r="E437" s="194" t="s">
        <v>131</v>
      </c>
      <c r="F437" s="195" t="s">
        <v>8</v>
      </c>
      <c r="G437" s="196">
        <v>1</v>
      </c>
      <c r="H437" s="197">
        <v>43293</v>
      </c>
      <c r="I437" s="196">
        <v>2019</v>
      </c>
      <c r="J437" s="195" t="s">
        <v>8</v>
      </c>
      <c r="K437" s="198">
        <v>29.54</v>
      </c>
      <c r="L437" s="195" t="s">
        <v>115</v>
      </c>
      <c r="M437" s="195" t="s">
        <v>21</v>
      </c>
      <c r="N437" s="190" t="str">
        <f t="shared" si="38"/>
        <v/>
      </c>
      <c r="P437" s="180" t="str">
        <f t="shared" si="39"/>
        <v/>
      </c>
      <c r="Q437" s="180" t="str">
        <f t="shared" si="40"/>
        <v/>
      </c>
      <c r="R437" s="191" t="str">
        <f t="shared" si="41"/>
        <v>http://www.cengage.com/search/showresults.do?Ntk=APG&amp;Ntt=9781538302750&amp;N=197</v>
      </c>
      <c r="S437" s="192" t="s">
        <v>132</v>
      </c>
      <c r="W437" s="181"/>
      <c r="Y437" s="179"/>
    </row>
    <row r="438" spans="1:25" s="140" customFormat="1" ht="28.8" x14ac:dyDescent="0.3">
      <c r="A438" s="183"/>
      <c r="B438" s="184" t="str">
        <f t="shared" si="43"/>
        <v>Understanding Economics: Trade and Exchange</v>
      </c>
      <c r="C438" s="193">
        <v>9781538302781</v>
      </c>
      <c r="D438" s="194" t="s">
        <v>14</v>
      </c>
      <c r="E438" s="194" t="s">
        <v>131</v>
      </c>
      <c r="F438" s="195" t="s">
        <v>8</v>
      </c>
      <c r="G438" s="196">
        <v>1</v>
      </c>
      <c r="H438" s="197">
        <v>43293</v>
      </c>
      <c r="I438" s="196">
        <v>2019</v>
      </c>
      <c r="J438" s="195" t="s">
        <v>8</v>
      </c>
      <c r="K438" s="198">
        <v>29.54</v>
      </c>
      <c r="L438" s="195" t="s">
        <v>115</v>
      </c>
      <c r="M438" s="195" t="s">
        <v>21</v>
      </c>
      <c r="N438" s="190" t="str">
        <f t="shared" si="38"/>
        <v/>
      </c>
      <c r="P438" s="180" t="str">
        <f t="shared" si="39"/>
        <v/>
      </c>
      <c r="Q438" s="180" t="str">
        <f t="shared" si="40"/>
        <v/>
      </c>
      <c r="R438" s="191" t="str">
        <f t="shared" si="41"/>
        <v>http://www.cengage.com/search/showresults.do?Ntk=APG&amp;Ntt=9781538302781&amp;N=197</v>
      </c>
      <c r="S438" s="192" t="s">
        <v>130</v>
      </c>
      <c r="W438" s="181"/>
      <c r="Y438" s="179"/>
    </row>
    <row r="439" spans="1:25" s="140" customFormat="1" ht="28.8" x14ac:dyDescent="0.3">
      <c r="A439" s="183"/>
      <c r="B439" s="184" t="str">
        <f t="shared" si="43"/>
        <v>Understanding Mental Disorders: What Are Sleep Disorders?</v>
      </c>
      <c r="C439" s="193">
        <v>9781601529312</v>
      </c>
      <c r="D439" s="194" t="s">
        <v>88</v>
      </c>
      <c r="E439" s="194" t="s">
        <v>240</v>
      </c>
      <c r="F439" s="195" t="s">
        <v>8</v>
      </c>
      <c r="G439" s="195">
        <v>1</v>
      </c>
      <c r="H439" s="197">
        <v>42493</v>
      </c>
      <c r="I439" s="195">
        <v>2015</v>
      </c>
      <c r="J439" s="195" t="s">
        <v>8</v>
      </c>
      <c r="K439" s="198">
        <v>39.950000000000003</v>
      </c>
      <c r="L439" s="195" t="s">
        <v>26</v>
      </c>
      <c r="M439" s="195" t="s">
        <v>10</v>
      </c>
      <c r="N439" s="190" t="str">
        <f t="shared" si="38"/>
        <v/>
      </c>
      <c r="P439" s="180" t="str">
        <f t="shared" si="39"/>
        <v/>
      </c>
      <c r="Q439" s="180" t="str">
        <f t="shared" si="40"/>
        <v/>
      </c>
      <c r="R439" s="191" t="str">
        <f t="shared" si="41"/>
        <v>http://www.cengage.com/search/showresults.do?Ntk=APG&amp;Ntt=9781601529312&amp;N=197</v>
      </c>
      <c r="S439" s="192" t="s">
        <v>468</v>
      </c>
      <c r="W439" s="181"/>
      <c r="Y439" s="179"/>
    </row>
    <row r="440" spans="1:25" s="140" customFormat="1" ht="28.8" x14ac:dyDescent="0.3">
      <c r="A440" s="183"/>
      <c r="B440" s="184" t="str">
        <f t="shared" si="43"/>
        <v>Understanding Mental Disorders: What Is Anxiety Disorder?</v>
      </c>
      <c r="C440" s="193">
        <v>9781601529213</v>
      </c>
      <c r="D440" s="194" t="s">
        <v>88</v>
      </c>
      <c r="E440" s="194" t="s">
        <v>240</v>
      </c>
      <c r="F440" s="195" t="s">
        <v>8</v>
      </c>
      <c r="G440" s="195">
        <v>1</v>
      </c>
      <c r="H440" s="197">
        <v>42492</v>
      </c>
      <c r="I440" s="195">
        <v>2015</v>
      </c>
      <c r="J440" s="195" t="s">
        <v>8</v>
      </c>
      <c r="K440" s="198">
        <v>39.950000000000003</v>
      </c>
      <c r="L440" s="195" t="s">
        <v>26</v>
      </c>
      <c r="M440" s="195" t="s">
        <v>10</v>
      </c>
      <c r="N440" s="190" t="str">
        <f t="shared" si="38"/>
        <v/>
      </c>
      <c r="P440" s="180" t="str">
        <f t="shared" si="39"/>
        <v/>
      </c>
      <c r="Q440" s="180" t="str">
        <f t="shared" si="40"/>
        <v/>
      </c>
      <c r="R440" s="191" t="str">
        <f t="shared" si="41"/>
        <v>http://www.cengage.com/search/showresults.do?Ntk=APG&amp;Ntt=9781601529213&amp;N=197</v>
      </c>
      <c r="S440" s="192" t="s">
        <v>469</v>
      </c>
      <c r="W440" s="181"/>
      <c r="Y440" s="179"/>
    </row>
    <row r="441" spans="1:25" s="140" customFormat="1" ht="28.8" x14ac:dyDescent="0.3">
      <c r="A441" s="183"/>
      <c r="B441" s="184" t="str">
        <f t="shared" si="43"/>
        <v>Understanding Mental Disorders: What Is Bipolar Disorder?</v>
      </c>
      <c r="C441" s="193">
        <v>9781601529237</v>
      </c>
      <c r="D441" s="194" t="s">
        <v>88</v>
      </c>
      <c r="E441" s="194" t="s">
        <v>240</v>
      </c>
      <c r="F441" s="195" t="s">
        <v>8</v>
      </c>
      <c r="G441" s="195">
        <v>1</v>
      </c>
      <c r="H441" s="197">
        <v>42492</v>
      </c>
      <c r="I441" s="195">
        <v>2015</v>
      </c>
      <c r="J441" s="195" t="s">
        <v>8</v>
      </c>
      <c r="K441" s="198">
        <v>39.950000000000003</v>
      </c>
      <c r="L441" s="195" t="s">
        <v>26</v>
      </c>
      <c r="M441" s="195" t="s">
        <v>10</v>
      </c>
      <c r="N441" s="190" t="str">
        <f t="shared" si="38"/>
        <v/>
      </c>
      <c r="P441" s="180" t="str">
        <f t="shared" si="39"/>
        <v/>
      </c>
      <c r="Q441" s="180" t="str">
        <f t="shared" si="40"/>
        <v/>
      </c>
      <c r="R441" s="191" t="str">
        <f t="shared" si="41"/>
        <v>http://www.cengage.com/search/showresults.do?Ntk=APG&amp;Ntt=9781601529237&amp;N=197</v>
      </c>
      <c r="S441" s="192" t="s">
        <v>470</v>
      </c>
      <c r="W441" s="181"/>
      <c r="Y441" s="179"/>
    </row>
    <row r="442" spans="1:25" s="140" customFormat="1" ht="28.8" x14ac:dyDescent="0.3">
      <c r="A442" s="183"/>
      <c r="B442" s="184" t="str">
        <f t="shared" si="43"/>
        <v>Understanding Mental Disorders: What Is Panic Disorder?</v>
      </c>
      <c r="C442" s="193">
        <v>9781601529251</v>
      </c>
      <c r="D442" s="194" t="s">
        <v>88</v>
      </c>
      <c r="E442" s="194" t="s">
        <v>240</v>
      </c>
      <c r="F442" s="195" t="s">
        <v>8</v>
      </c>
      <c r="G442" s="195">
        <v>1</v>
      </c>
      <c r="H442" s="197">
        <v>42492</v>
      </c>
      <c r="I442" s="195">
        <v>2015</v>
      </c>
      <c r="J442" s="195" t="s">
        <v>8</v>
      </c>
      <c r="K442" s="198">
        <v>39.950000000000003</v>
      </c>
      <c r="L442" s="195" t="s">
        <v>26</v>
      </c>
      <c r="M442" s="195" t="s">
        <v>10</v>
      </c>
      <c r="N442" s="190" t="str">
        <f t="shared" si="38"/>
        <v/>
      </c>
      <c r="P442" s="180" t="str">
        <f t="shared" si="39"/>
        <v/>
      </c>
      <c r="Q442" s="180" t="str">
        <f t="shared" si="40"/>
        <v/>
      </c>
      <c r="R442" s="191" t="str">
        <f t="shared" si="41"/>
        <v>http://www.cengage.com/search/showresults.do?Ntk=APG&amp;Ntt=9781601529251&amp;N=197</v>
      </c>
      <c r="S442" s="192" t="s">
        <v>471</v>
      </c>
      <c r="W442" s="181"/>
      <c r="Y442" s="179"/>
    </row>
    <row r="443" spans="1:25" s="140" customFormat="1" ht="28.8" x14ac:dyDescent="0.3">
      <c r="A443" s="183"/>
      <c r="B443" s="184" t="str">
        <f t="shared" si="43"/>
        <v>Understanding Mental Disorders: What Is Schizophrenia?</v>
      </c>
      <c r="C443" s="193">
        <v>9781601529275</v>
      </c>
      <c r="D443" s="194" t="s">
        <v>88</v>
      </c>
      <c r="E443" s="194" t="s">
        <v>240</v>
      </c>
      <c r="F443" s="195" t="s">
        <v>8</v>
      </c>
      <c r="G443" s="195">
        <v>1</v>
      </c>
      <c r="H443" s="197">
        <v>42492</v>
      </c>
      <c r="I443" s="195">
        <v>2015</v>
      </c>
      <c r="J443" s="195" t="s">
        <v>8</v>
      </c>
      <c r="K443" s="198">
        <v>39.950000000000003</v>
      </c>
      <c r="L443" s="195" t="s">
        <v>26</v>
      </c>
      <c r="M443" s="195" t="s">
        <v>10</v>
      </c>
      <c r="N443" s="190" t="str">
        <f t="shared" si="38"/>
        <v/>
      </c>
      <c r="P443" s="180" t="str">
        <f t="shared" si="39"/>
        <v/>
      </c>
      <c r="Q443" s="180" t="str">
        <f t="shared" si="40"/>
        <v/>
      </c>
      <c r="R443" s="191" t="str">
        <f t="shared" si="41"/>
        <v>http://www.cengage.com/search/showresults.do?Ntk=APG&amp;Ntt=9781601529275&amp;N=197</v>
      </c>
      <c r="S443" s="192" t="s">
        <v>472</v>
      </c>
      <c r="W443" s="181"/>
      <c r="Y443" s="179"/>
    </row>
    <row r="444" spans="1:25" s="140" customFormat="1" ht="28.8" x14ac:dyDescent="0.3">
      <c r="A444" s="183"/>
      <c r="B444" s="184" t="str">
        <f t="shared" si="43"/>
        <v>Understanding Mental Disorders: What Is Self-Injury Disorder?</v>
      </c>
      <c r="C444" s="193">
        <v>9781601529299</v>
      </c>
      <c r="D444" s="194" t="s">
        <v>88</v>
      </c>
      <c r="E444" s="194" t="s">
        <v>240</v>
      </c>
      <c r="F444" s="195" t="s">
        <v>8</v>
      </c>
      <c r="G444" s="195">
        <v>1</v>
      </c>
      <c r="H444" s="197">
        <v>42492</v>
      </c>
      <c r="I444" s="195">
        <v>2015</v>
      </c>
      <c r="J444" s="195" t="s">
        <v>8</v>
      </c>
      <c r="K444" s="198">
        <v>39.950000000000003</v>
      </c>
      <c r="L444" s="195" t="s">
        <v>26</v>
      </c>
      <c r="M444" s="195" t="s">
        <v>10</v>
      </c>
      <c r="N444" s="190" t="str">
        <f t="shared" si="38"/>
        <v/>
      </c>
      <c r="P444" s="180" t="str">
        <f t="shared" si="39"/>
        <v/>
      </c>
      <c r="Q444" s="180" t="str">
        <f t="shared" si="40"/>
        <v/>
      </c>
      <c r="R444" s="191" t="str">
        <f t="shared" si="41"/>
        <v>http://www.cengage.com/search/showresults.do?Ntk=APG&amp;Ntt=9781601529299&amp;N=197</v>
      </c>
      <c r="S444" s="192" t="s">
        <v>473</v>
      </c>
      <c r="W444" s="181"/>
      <c r="Y444" s="179"/>
    </row>
    <row r="445" spans="1:25" s="140" customFormat="1" ht="28.8" x14ac:dyDescent="0.3">
      <c r="A445" s="183"/>
      <c r="B445" s="184" t="str">
        <f t="shared" si="43"/>
        <v>Understanding Psychcology: Understanding Family &amp; Personal Relationships</v>
      </c>
      <c r="C445" s="193">
        <v>9781682822746</v>
      </c>
      <c r="D445" s="194" t="s">
        <v>88</v>
      </c>
      <c r="E445" s="194" t="s">
        <v>240</v>
      </c>
      <c r="F445" s="195" t="s">
        <v>8</v>
      </c>
      <c r="G445" s="196">
        <v>1</v>
      </c>
      <c r="H445" s="197">
        <v>42948</v>
      </c>
      <c r="I445" s="196">
        <v>2018</v>
      </c>
      <c r="J445" s="195" t="s">
        <v>8</v>
      </c>
      <c r="K445" s="198">
        <v>43.95</v>
      </c>
      <c r="L445" s="195" t="s">
        <v>115</v>
      </c>
      <c r="M445" s="195" t="s">
        <v>10</v>
      </c>
      <c r="N445" s="190" t="str">
        <f t="shared" si="38"/>
        <v/>
      </c>
      <c r="P445" s="180" t="str">
        <f t="shared" si="39"/>
        <v/>
      </c>
      <c r="Q445" s="180" t="str">
        <f t="shared" si="40"/>
        <v/>
      </c>
      <c r="R445" s="191" t="str">
        <f t="shared" si="41"/>
        <v>http://www.cengage.com/search/showresults.do?Ntk=APG&amp;Ntt=9781682822746&amp;N=197</v>
      </c>
      <c r="S445" s="192" t="s">
        <v>251</v>
      </c>
      <c r="W445" s="181"/>
      <c r="Y445" s="179"/>
    </row>
    <row r="446" spans="1:25" s="140" customFormat="1" ht="28.8" x14ac:dyDescent="0.3">
      <c r="A446" s="183"/>
      <c r="B446" s="184" t="str">
        <f t="shared" si="43"/>
        <v>Understanding Psychcology: Understanding Motivation</v>
      </c>
      <c r="C446" s="193">
        <v>9781682822760</v>
      </c>
      <c r="D446" s="194" t="s">
        <v>88</v>
      </c>
      <c r="E446" s="194" t="s">
        <v>240</v>
      </c>
      <c r="F446" s="195" t="s">
        <v>8</v>
      </c>
      <c r="G446" s="196">
        <v>1</v>
      </c>
      <c r="H446" s="197">
        <v>42948</v>
      </c>
      <c r="I446" s="196">
        <v>2018</v>
      </c>
      <c r="J446" s="195" t="s">
        <v>8</v>
      </c>
      <c r="K446" s="198">
        <v>43.95</v>
      </c>
      <c r="L446" s="195" t="s">
        <v>115</v>
      </c>
      <c r="M446" s="195" t="s">
        <v>10</v>
      </c>
      <c r="N446" s="190" t="str">
        <f t="shared" si="38"/>
        <v/>
      </c>
      <c r="P446" s="180" t="str">
        <f t="shared" si="39"/>
        <v/>
      </c>
      <c r="Q446" s="180" t="str">
        <f t="shared" si="40"/>
        <v/>
      </c>
      <c r="R446" s="191" t="str">
        <f t="shared" si="41"/>
        <v>http://www.cengage.com/search/showresults.do?Ntk=APG&amp;Ntt=9781682822760&amp;N=197</v>
      </c>
      <c r="S446" s="192" t="s">
        <v>252</v>
      </c>
      <c r="W446" s="181"/>
      <c r="Y446" s="179"/>
    </row>
    <row r="447" spans="1:25" s="140" customFormat="1" ht="28.8" x14ac:dyDescent="0.3">
      <c r="A447" s="183"/>
      <c r="B447" s="184" t="str">
        <f t="shared" si="43"/>
        <v>Understanding Psychcology: Understanding Self-image &amp; Confidence</v>
      </c>
      <c r="C447" s="193">
        <v>9781682822807</v>
      </c>
      <c r="D447" s="194" t="s">
        <v>88</v>
      </c>
      <c r="E447" s="194" t="s">
        <v>240</v>
      </c>
      <c r="F447" s="195" t="s">
        <v>8</v>
      </c>
      <c r="G447" s="196">
        <v>1</v>
      </c>
      <c r="H447" s="197">
        <v>42948</v>
      </c>
      <c r="I447" s="196">
        <v>2018</v>
      </c>
      <c r="J447" s="195" t="s">
        <v>8</v>
      </c>
      <c r="K447" s="198">
        <v>43.95</v>
      </c>
      <c r="L447" s="195" t="s">
        <v>115</v>
      </c>
      <c r="M447" s="195" t="s">
        <v>10</v>
      </c>
      <c r="N447" s="190" t="str">
        <f t="shared" si="38"/>
        <v/>
      </c>
      <c r="P447" s="180" t="str">
        <f t="shared" si="39"/>
        <v/>
      </c>
      <c r="Q447" s="180" t="str">
        <f t="shared" si="40"/>
        <v/>
      </c>
      <c r="R447" s="191" t="str">
        <f t="shared" si="41"/>
        <v>http://www.cengage.com/search/showresults.do?Ntk=APG&amp;Ntt=9781682822807&amp;N=197</v>
      </c>
      <c r="S447" s="192" t="s">
        <v>254</v>
      </c>
      <c r="W447" s="181"/>
      <c r="Y447" s="179"/>
    </row>
    <row r="448" spans="1:25" s="140" customFormat="1" ht="28.8" x14ac:dyDescent="0.3">
      <c r="A448" s="183"/>
      <c r="B448" s="184" t="str">
        <f t="shared" si="43"/>
        <v>Understanding Psychcology: Understanding Sexual Identity &amp; Orientation</v>
      </c>
      <c r="C448" s="193">
        <v>9781682822821</v>
      </c>
      <c r="D448" s="194" t="s">
        <v>88</v>
      </c>
      <c r="E448" s="194" t="s">
        <v>240</v>
      </c>
      <c r="F448" s="195" t="s">
        <v>8</v>
      </c>
      <c r="G448" s="196">
        <v>1</v>
      </c>
      <c r="H448" s="197">
        <v>42948</v>
      </c>
      <c r="I448" s="196">
        <v>2018</v>
      </c>
      <c r="J448" s="195" t="s">
        <v>8</v>
      </c>
      <c r="K448" s="198">
        <v>43.95</v>
      </c>
      <c r="L448" s="195" t="s">
        <v>115</v>
      </c>
      <c r="M448" s="195" t="s">
        <v>10</v>
      </c>
      <c r="N448" s="190" t="str">
        <f t="shared" si="38"/>
        <v/>
      </c>
      <c r="P448" s="180" t="str">
        <f t="shared" si="39"/>
        <v/>
      </c>
      <c r="Q448" s="180" t="str">
        <f t="shared" si="40"/>
        <v/>
      </c>
      <c r="R448" s="191" t="str">
        <f t="shared" si="41"/>
        <v>http://www.cengage.com/search/showresults.do?Ntk=APG&amp;Ntt=9781682822821&amp;N=197</v>
      </c>
      <c r="S448" s="192" t="s">
        <v>255</v>
      </c>
      <c r="W448" s="181"/>
      <c r="Y448" s="179"/>
    </row>
    <row r="449" spans="1:25" s="140" customFormat="1" ht="28.8" x14ac:dyDescent="0.3">
      <c r="A449" s="183"/>
      <c r="B449" s="184" t="str">
        <f t="shared" si="43"/>
        <v>Understanding Psychcology: Understanding Violent Behavior</v>
      </c>
      <c r="C449" s="193">
        <v>9781682822845</v>
      </c>
      <c r="D449" s="194" t="s">
        <v>88</v>
      </c>
      <c r="E449" s="194" t="s">
        <v>240</v>
      </c>
      <c r="F449" s="195" t="s">
        <v>8</v>
      </c>
      <c r="G449" s="196">
        <v>1</v>
      </c>
      <c r="H449" s="197">
        <v>42948</v>
      </c>
      <c r="I449" s="196">
        <v>2018</v>
      </c>
      <c r="J449" s="195" t="s">
        <v>8</v>
      </c>
      <c r="K449" s="198">
        <v>43.95</v>
      </c>
      <c r="L449" s="195" t="s">
        <v>115</v>
      </c>
      <c r="M449" s="195" t="s">
        <v>10</v>
      </c>
      <c r="N449" s="190" t="str">
        <f t="shared" si="38"/>
        <v/>
      </c>
      <c r="P449" s="180" t="str">
        <f t="shared" si="39"/>
        <v/>
      </c>
      <c r="Q449" s="180" t="str">
        <f t="shared" si="40"/>
        <v/>
      </c>
      <c r="R449" s="191" t="str">
        <f t="shared" si="41"/>
        <v>http://www.cengage.com/search/showresults.do?Ntk=APG&amp;Ntt=9781682822845&amp;N=197</v>
      </c>
      <c r="S449" s="192" t="s">
        <v>256</v>
      </c>
      <c r="W449" s="181"/>
      <c r="Y449" s="179"/>
    </row>
    <row r="450" spans="1:25" s="140" customFormat="1" ht="28.8" x14ac:dyDescent="0.3">
      <c r="A450" s="183"/>
      <c r="B450" s="184" t="str">
        <f t="shared" si="43"/>
        <v>Understanding Psychology: Understanding Addiction</v>
      </c>
      <c r="C450" s="193">
        <v>9781682822722</v>
      </c>
      <c r="D450" s="194" t="s">
        <v>88</v>
      </c>
      <c r="E450" s="194" t="s">
        <v>240</v>
      </c>
      <c r="F450" s="195" t="s">
        <v>8</v>
      </c>
      <c r="G450" s="196">
        <v>1</v>
      </c>
      <c r="H450" s="197">
        <v>42957</v>
      </c>
      <c r="I450" s="196">
        <v>2018</v>
      </c>
      <c r="J450" s="195" t="s">
        <v>8</v>
      </c>
      <c r="K450" s="198">
        <v>43.95</v>
      </c>
      <c r="L450" s="195" t="s">
        <v>115</v>
      </c>
      <c r="M450" s="195" t="s">
        <v>10</v>
      </c>
      <c r="N450" s="190" t="str">
        <f t="shared" si="38"/>
        <v/>
      </c>
      <c r="P450" s="180" t="str">
        <f t="shared" si="39"/>
        <v/>
      </c>
      <c r="Q450" s="180" t="str">
        <f t="shared" si="40"/>
        <v/>
      </c>
      <c r="R450" s="191" t="str">
        <f t="shared" si="41"/>
        <v>http://www.cengage.com/search/showresults.do?Ntk=APG&amp;Ntt=9781682822722&amp;N=197</v>
      </c>
      <c r="S450" s="192" t="s">
        <v>239</v>
      </c>
      <c r="W450" s="181"/>
      <c r="Y450" s="179"/>
    </row>
    <row r="451" spans="1:25" s="140" customFormat="1" ht="28.8" x14ac:dyDescent="0.3">
      <c r="A451" s="183"/>
      <c r="B451" s="184" t="str">
        <f t="shared" si="43"/>
        <v>Understanding Psychology: Understanding Personality</v>
      </c>
      <c r="C451" s="193">
        <v>9781682822784</v>
      </c>
      <c r="D451" s="194" t="s">
        <v>88</v>
      </c>
      <c r="E451" s="194" t="s">
        <v>240</v>
      </c>
      <c r="F451" s="195" t="s">
        <v>8</v>
      </c>
      <c r="G451" s="196">
        <v>1</v>
      </c>
      <c r="H451" s="197">
        <v>42948</v>
      </c>
      <c r="I451" s="196">
        <v>2018</v>
      </c>
      <c r="J451" s="195" t="s">
        <v>8</v>
      </c>
      <c r="K451" s="198">
        <v>43.95</v>
      </c>
      <c r="L451" s="195" t="s">
        <v>115</v>
      </c>
      <c r="M451" s="195" t="s">
        <v>10</v>
      </c>
      <c r="N451" s="190" t="str">
        <f t="shared" si="38"/>
        <v/>
      </c>
      <c r="P451" s="180" t="str">
        <f t="shared" si="39"/>
        <v/>
      </c>
      <c r="Q451" s="180" t="str">
        <f t="shared" si="40"/>
        <v/>
      </c>
      <c r="R451" s="191" t="str">
        <f t="shared" si="41"/>
        <v>http://www.cengage.com/search/showresults.do?Ntk=APG&amp;Ntt=9781682822784&amp;N=197</v>
      </c>
      <c r="S451" s="192" t="s">
        <v>253</v>
      </c>
      <c r="W451" s="181"/>
      <c r="Y451" s="179"/>
    </row>
    <row r="452" spans="1:25" s="140" customFormat="1" x14ac:dyDescent="0.3">
      <c r="A452" s="183"/>
      <c r="B452" s="184" t="str">
        <f t="shared" si="43"/>
        <v>Understanding the Holocaust: Children of the Holocaust</v>
      </c>
      <c r="C452" s="193">
        <v>9781601528391</v>
      </c>
      <c r="D452" s="194" t="s">
        <v>88</v>
      </c>
      <c r="E452" s="194" t="s">
        <v>139</v>
      </c>
      <c r="F452" s="195" t="s">
        <v>8</v>
      </c>
      <c r="G452" s="195">
        <v>1</v>
      </c>
      <c r="H452" s="197">
        <v>42493</v>
      </c>
      <c r="I452" s="195">
        <v>2015</v>
      </c>
      <c r="J452" s="195" t="s">
        <v>8</v>
      </c>
      <c r="K452" s="198">
        <v>39.950000000000003</v>
      </c>
      <c r="L452" s="195" t="s">
        <v>26</v>
      </c>
      <c r="M452" s="195" t="s">
        <v>10</v>
      </c>
      <c r="N452" s="190" t="str">
        <f t="shared" si="38"/>
        <v/>
      </c>
      <c r="P452" s="180" t="str">
        <f t="shared" si="39"/>
        <v/>
      </c>
      <c r="Q452" s="180" t="str">
        <f t="shared" si="40"/>
        <v/>
      </c>
      <c r="R452" s="191" t="str">
        <f t="shared" si="41"/>
        <v>http://www.cengage.com/search/showresults.do?Ntk=APG&amp;Ntt=9781601528391&amp;N=197</v>
      </c>
      <c r="S452" s="192" t="s">
        <v>474</v>
      </c>
      <c r="W452" s="181"/>
      <c r="Y452" s="179"/>
    </row>
    <row r="453" spans="1:25" s="140" customFormat="1" x14ac:dyDescent="0.3">
      <c r="A453" s="183"/>
      <c r="B453" s="184" t="str">
        <f t="shared" si="43"/>
        <v>Understanding the Holocaust: Hitler's Final Solution</v>
      </c>
      <c r="C453" s="193">
        <v>9781601528414</v>
      </c>
      <c r="D453" s="194" t="s">
        <v>88</v>
      </c>
      <c r="E453" s="194" t="s">
        <v>139</v>
      </c>
      <c r="F453" s="195" t="s">
        <v>8</v>
      </c>
      <c r="G453" s="195">
        <v>1</v>
      </c>
      <c r="H453" s="197">
        <v>42493</v>
      </c>
      <c r="I453" s="195">
        <v>2015</v>
      </c>
      <c r="J453" s="195" t="s">
        <v>8</v>
      </c>
      <c r="K453" s="198">
        <v>39.950000000000003</v>
      </c>
      <c r="L453" s="195" t="s">
        <v>26</v>
      </c>
      <c r="M453" s="195" t="s">
        <v>10</v>
      </c>
      <c r="N453" s="190" t="str">
        <f t="shared" si="38"/>
        <v/>
      </c>
      <c r="P453" s="180" t="str">
        <f t="shared" si="39"/>
        <v/>
      </c>
      <c r="Q453" s="180" t="str">
        <f t="shared" si="40"/>
        <v/>
      </c>
      <c r="R453" s="191" t="str">
        <f t="shared" si="41"/>
        <v>http://www.cengage.com/search/showresults.do?Ntk=APG&amp;Ntt=9781601528414&amp;N=197</v>
      </c>
      <c r="S453" s="192" t="s">
        <v>475</v>
      </c>
      <c r="W453" s="181"/>
      <c r="Y453" s="179"/>
    </row>
    <row r="454" spans="1:25" s="140" customFormat="1" ht="28.8" x14ac:dyDescent="0.3">
      <c r="A454" s="183"/>
      <c r="B454" s="184" t="str">
        <f t="shared" si="43"/>
        <v>Understanding the Holocaust: Holocaust Camps and Killing Centers</v>
      </c>
      <c r="C454" s="193">
        <v>9781601528438</v>
      </c>
      <c r="D454" s="194" t="s">
        <v>88</v>
      </c>
      <c r="E454" s="194" t="s">
        <v>139</v>
      </c>
      <c r="F454" s="195" t="s">
        <v>8</v>
      </c>
      <c r="G454" s="195">
        <v>1</v>
      </c>
      <c r="H454" s="197">
        <v>42493</v>
      </c>
      <c r="I454" s="195">
        <v>2015</v>
      </c>
      <c r="J454" s="195" t="s">
        <v>8</v>
      </c>
      <c r="K454" s="198">
        <v>39.950000000000003</v>
      </c>
      <c r="L454" s="195" t="s">
        <v>26</v>
      </c>
      <c r="M454" s="195" t="s">
        <v>10</v>
      </c>
      <c r="N454" s="190" t="str">
        <f t="shared" si="38"/>
        <v/>
      </c>
      <c r="P454" s="180" t="str">
        <f t="shared" si="39"/>
        <v/>
      </c>
      <c r="Q454" s="180" t="str">
        <f t="shared" si="40"/>
        <v/>
      </c>
      <c r="R454" s="191" t="str">
        <f t="shared" si="41"/>
        <v>http://www.cengage.com/search/showresults.do?Ntk=APG&amp;Ntt=9781601528438&amp;N=197</v>
      </c>
      <c r="S454" s="192" t="s">
        <v>476</v>
      </c>
      <c r="W454" s="181"/>
      <c r="Y454" s="179"/>
    </row>
    <row r="455" spans="1:25" s="140" customFormat="1" ht="28.8" x14ac:dyDescent="0.3">
      <c r="A455" s="183"/>
      <c r="B455" s="184" t="str">
        <f t="shared" si="43"/>
        <v>Understanding the Holocaust: Holocaust Rescue and Liberation</v>
      </c>
      <c r="C455" s="193">
        <v>9781601528452</v>
      </c>
      <c r="D455" s="194" t="s">
        <v>88</v>
      </c>
      <c r="E455" s="194" t="s">
        <v>139</v>
      </c>
      <c r="F455" s="195" t="s">
        <v>8</v>
      </c>
      <c r="G455" s="195">
        <v>1</v>
      </c>
      <c r="H455" s="197">
        <v>42493</v>
      </c>
      <c r="I455" s="195">
        <v>2015</v>
      </c>
      <c r="J455" s="195" t="s">
        <v>8</v>
      </c>
      <c r="K455" s="198">
        <v>39.950000000000003</v>
      </c>
      <c r="L455" s="195" t="s">
        <v>26</v>
      </c>
      <c r="M455" s="195" t="s">
        <v>10</v>
      </c>
      <c r="N455" s="190" t="str">
        <f t="shared" si="38"/>
        <v/>
      </c>
      <c r="P455" s="180" t="str">
        <f t="shared" si="39"/>
        <v/>
      </c>
      <c r="Q455" s="180" t="str">
        <f t="shared" si="40"/>
        <v/>
      </c>
      <c r="R455" s="191" t="str">
        <f t="shared" si="41"/>
        <v>http://www.cengage.com/search/showresults.do?Ntk=APG&amp;Ntt=9781601528452&amp;N=197</v>
      </c>
      <c r="S455" s="192" t="s">
        <v>477</v>
      </c>
      <c r="W455" s="181"/>
      <c r="Y455" s="179"/>
    </row>
    <row r="456" spans="1:25" s="140" customFormat="1" x14ac:dyDescent="0.3">
      <c r="A456" s="183"/>
      <c r="B456" s="184" t="str">
        <f t="shared" si="43"/>
        <v>Understanding the Holocaust: Holocaust Resistance</v>
      </c>
      <c r="C456" s="193">
        <v>9781601528476</v>
      </c>
      <c r="D456" s="194" t="s">
        <v>88</v>
      </c>
      <c r="E456" s="194" t="s">
        <v>139</v>
      </c>
      <c r="F456" s="195" t="s">
        <v>8</v>
      </c>
      <c r="G456" s="195">
        <v>1</v>
      </c>
      <c r="H456" s="197">
        <v>42493</v>
      </c>
      <c r="I456" s="195">
        <v>2015</v>
      </c>
      <c r="J456" s="195" t="s">
        <v>8</v>
      </c>
      <c r="K456" s="198">
        <v>39.950000000000003</v>
      </c>
      <c r="L456" s="195" t="s">
        <v>26</v>
      </c>
      <c r="M456" s="195" t="s">
        <v>10</v>
      </c>
      <c r="N456" s="190" t="str">
        <f t="shared" si="38"/>
        <v/>
      </c>
      <c r="P456" s="180" t="str">
        <f t="shared" si="39"/>
        <v/>
      </c>
      <c r="Q456" s="180" t="str">
        <f t="shared" si="40"/>
        <v/>
      </c>
      <c r="R456" s="191" t="str">
        <f t="shared" si="41"/>
        <v>http://www.cengage.com/search/showresults.do?Ntk=APG&amp;Ntt=9781601528476&amp;N=197</v>
      </c>
      <c r="S456" s="192" t="s">
        <v>478</v>
      </c>
      <c r="W456" s="181"/>
      <c r="Y456" s="179"/>
    </row>
    <row r="457" spans="1:25" s="140" customFormat="1" x14ac:dyDescent="0.3">
      <c r="A457" s="183"/>
      <c r="B457" s="184" t="str">
        <f t="shared" si="43"/>
        <v>Understanding the Holocaust: Holocaust Survivors</v>
      </c>
      <c r="C457" s="193">
        <v>9781601528490</v>
      </c>
      <c r="D457" s="194" t="s">
        <v>88</v>
      </c>
      <c r="E457" s="194" t="s">
        <v>139</v>
      </c>
      <c r="F457" s="195" t="s">
        <v>8</v>
      </c>
      <c r="G457" s="195">
        <v>1</v>
      </c>
      <c r="H457" s="197">
        <v>42493</v>
      </c>
      <c r="I457" s="195">
        <v>2015</v>
      </c>
      <c r="J457" s="195" t="s">
        <v>8</v>
      </c>
      <c r="K457" s="198">
        <v>39.950000000000003</v>
      </c>
      <c r="L457" s="195" t="s">
        <v>26</v>
      </c>
      <c r="M457" s="195" t="s">
        <v>10</v>
      </c>
      <c r="N457" s="190" t="str">
        <f t="shared" si="38"/>
        <v/>
      </c>
      <c r="P457" s="180" t="str">
        <f t="shared" si="39"/>
        <v/>
      </c>
      <c r="Q457" s="180" t="str">
        <f t="shared" si="40"/>
        <v/>
      </c>
      <c r="R457" s="191" t="str">
        <f t="shared" si="41"/>
        <v>http://www.cengage.com/search/showresults.do?Ntk=APG&amp;Ntt=9781601528490&amp;N=197</v>
      </c>
      <c r="S457" s="192" t="s">
        <v>479</v>
      </c>
      <c r="W457" s="181"/>
      <c r="Y457" s="179"/>
    </row>
    <row r="458" spans="1:25" s="140" customFormat="1" x14ac:dyDescent="0.3">
      <c r="A458" s="183"/>
      <c r="B458" s="184" t="str">
        <f t="shared" si="43"/>
        <v>Understanding the Holocaust: Nazi War Criminals</v>
      </c>
      <c r="C458" s="193">
        <v>9781601528513</v>
      </c>
      <c r="D458" s="194" t="s">
        <v>88</v>
      </c>
      <c r="E458" s="194" t="s">
        <v>139</v>
      </c>
      <c r="F458" s="195" t="s">
        <v>8</v>
      </c>
      <c r="G458" s="195">
        <v>1</v>
      </c>
      <c r="H458" s="197">
        <v>42493</v>
      </c>
      <c r="I458" s="195">
        <v>2015</v>
      </c>
      <c r="J458" s="195" t="s">
        <v>8</v>
      </c>
      <c r="K458" s="198">
        <v>39.950000000000003</v>
      </c>
      <c r="L458" s="195" t="s">
        <v>26</v>
      </c>
      <c r="M458" s="195" t="s">
        <v>10</v>
      </c>
      <c r="N458" s="190" t="str">
        <f t="shared" ref="N458:N516" si="44">IF(A458="","",K458)</f>
        <v/>
      </c>
      <c r="P458" s="180" t="str">
        <f t="shared" ref="P458:P516" si="45">IF(N458="","",C458)</f>
        <v/>
      </c>
      <c r="Q458" s="180" t="str">
        <f t="shared" ref="Q458:Q516" si="46">IF(N458="","",N458*(1-$Q$525))</f>
        <v/>
      </c>
      <c r="R458" s="191" t="str">
        <f t="shared" ref="R458:R516" si="47">"http://www.cengage.com/search/showresults.do?Ntk=APG&amp;Ntt=" &amp; C458 &amp; "&amp;N=197"</f>
        <v>http://www.cengage.com/search/showresults.do?Ntk=APG&amp;Ntt=9781601528513&amp;N=197</v>
      </c>
      <c r="S458" s="192" t="s">
        <v>480</v>
      </c>
      <c r="W458" s="181"/>
      <c r="Y458" s="179"/>
    </row>
    <row r="459" spans="1:25" s="140" customFormat="1" x14ac:dyDescent="0.3">
      <c r="A459" s="183"/>
      <c r="B459" s="184" t="str">
        <f t="shared" si="43"/>
        <v>Understanding World History: Ancient Chinese Dynasties</v>
      </c>
      <c r="C459" s="193">
        <v>9781601527394</v>
      </c>
      <c r="D459" s="194" t="s">
        <v>88</v>
      </c>
      <c r="E459" s="194" t="s">
        <v>139</v>
      </c>
      <c r="F459" s="195" t="s">
        <v>8</v>
      </c>
      <c r="G459" s="195">
        <v>1</v>
      </c>
      <c r="H459" s="197">
        <v>42377</v>
      </c>
      <c r="I459" s="195">
        <v>2015</v>
      </c>
      <c r="J459" s="195" t="s">
        <v>8</v>
      </c>
      <c r="K459" s="198">
        <v>39.950000000000003</v>
      </c>
      <c r="L459" s="195" t="s">
        <v>16</v>
      </c>
      <c r="M459" s="195" t="s">
        <v>10</v>
      </c>
      <c r="N459" s="190" t="str">
        <f t="shared" si="44"/>
        <v/>
      </c>
      <c r="P459" s="180" t="str">
        <f t="shared" si="45"/>
        <v/>
      </c>
      <c r="Q459" s="180" t="str">
        <f t="shared" si="46"/>
        <v/>
      </c>
      <c r="R459" s="191" t="str">
        <f t="shared" si="47"/>
        <v>http://www.cengage.com/search/showresults.do?Ntk=APG&amp;Ntt=9781601527394&amp;N=197</v>
      </c>
      <c r="S459" s="192" t="s">
        <v>481</v>
      </c>
      <c r="W459" s="181"/>
      <c r="Y459" s="179"/>
    </row>
    <row r="460" spans="1:25" s="140" customFormat="1" x14ac:dyDescent="0.3">
      <c r="A460" s="183"/>
      <c r="B460" s="184" t="str">
        <f t="shared" si="43"/>
        <v>Understanding World History: Ancient Egypt</v>
      </c>
      <c r="C460" s="193">
        <v>9781601523631</v>
      </c>
      <c r="D460" s="194" t="s">
        <v>88</v>
      </c>
      <c r="E460" s="194" t="s">
        <v>139</v>
      </c>
      <c r="F460" s="195" t="s">
        <v>8</v>
      </c>
      <c r="G460" s="195">
        <v>1</v>
      </c>
      <c r="H460" s="197">
        <v>42376</v>
      </c>
      <c r="I460" s="195">
        <v>2011</v>
      </c>
      <c r="J460" s="195" t="s">
        <v>8</v>
      </c>
      <c r="K460" s="198">
        <v>39.950000000000003</v>
      </c>
      <c r="L460" s="195" t="s">
        <v>16</v>
      </c>
      <c r="M460" s="195" t="s">
        <v>10</v>
      </c>
      <c r="N460" s="190" t="str">
        <f t="shared" si="44"/>
        <v/>
      </c>
      <c r="P460" s="180" t="str">
        <f t="shared" si="45"/>
        <v/>
      </c>
      <c r="Q460" s="180" t="str">
        <f t="shared" si="46"/>
        <v/>
      </c>
      <c r="R460" s="191" t="str">
        <f t="shared" si="47"/>
        <v>http://www.cengage.com/search/showresults.do?Ntk=APG&amp;Ntt=9781601523631&amp;N=197</v>
      </c>
      <c r="S460" s="192" t="s">
        <v>482</v>
      </c>
      <c r="W460" s="181"/>
      <c r="Y460" s="179"/>
    </row>
    <row r="461" spans="1:25" s="140" customFormat="1" x14ac:dyDescent="0.3">
      <c r="A461" s="183"/>
      <c r="B461" s="184" t="str">
        <f t="shared" si="43"/>
        <v>Understanding World History: Ancient Greece</v>
      </c>
      <c r="C461" s="193">
        <v>9781601522856</v>
      </c>
      <c r="D461" s="194" t="s">
        <v>88</v>
      </c>
      <c r="E461" s="194" t="s">
        <v>139</v>
      </c>
      <c r="F461" s="195" t="s">
        <v>8</v>
      </c>
      <c r="G461" s="195">
        <v>1</v>
      </c>
      <c r="H461" s="197">
        <v>42376</v>
      </c>
      <c r="I461" s="195">
        <v>2012</v>
      </c>
      <c r="J461" s="195" t="s">
        <v>8</v>
      </c>
      <c r="K461" s="198">
        <v>39.950000000000003</v>
      </c>
      <c r="L461" s="195" t="s">
        <v>16</v>
      </c>
      <c r="M461" s="195" t="s">
        <v>10</v>
      </c>
      <c r="N461" s="190" t="str">
        <f t="shared" si="44"/>
        <v/>
      </c>
      <c r="P461" s="180" t="str">
        <f t="shared" si="45"/>
        <v/>
      </c>
      <c r="Q461" s="180" t="str">
        <f t="shared" si="46"/>
        <v/>
      </c>
      <c r="R461" s="191" t="str">
        <f t="shared" si="47"/>
        <v>http://www.cengage.com/search/showresults.do?Ntk=APG&amp;Ntt=9781601522856&amp;N=197</v>
      </c>
      <c r="S461" s="192" t="s">
        <v>483</v>
      </c>
      <c r="W461" s="181"/>
      <c r="Y461" s="179"/>
    </row>
    <row r="462" spans="1:25" s="140" customFormat="1" x14ac:dyDescent="0.3">
      <c r="A462" s="183"/>
      <c r="B462" s="184" t="str">
        <f t="shared" si="43"/>
        <v>Understanding World History: Ancient Rome</v>
      </c>
      <c r="C462" s="193">
        <v>9781601523242</v>
      </c>
      <c r="D462" s="194" t="s">
        <v>88</v>
      </c>
      <c r="E462" s="194" t="s">
        <v>139</v>
      </c>
      <c r="F462" s="195" t="s">
        <v>8</v>
      </c>
      <c r="G462" s="195">
        <v>1</v>
      </c>
      <c r="H462" s="197">
        <v>42376</v>
      </c>
      <c r="I462" s="195">
        <v>2011</v>
      </c>
      <c r="J462" s="195" t="s">
        <v>8</v>
      </c>
      <c r="K462" s="198">
        <v>39.950000000000003</v>
      </c>
      <c r="L462" s="195" t="s">
        <v>16</v>
      </c>
      <c r="M462" s="195" t="s">
        <v>10</v>
      </c>
      <c r="N462" s="190" t="str">
        <f t="shared" si="44"/>
        <v/>
      </c>
      <c r="P462" s="180" t="str">
        <f t="shared" si="45"/>
        <v/>
      </c>
      <c r="Q462" s="180" t="str">
        <f t="shared" si="46"/>
        <v/>
      </c>
      <c r="R462" s="191" t="str">
        <f t="shared" si="47"/>
        <v>http://www.cengage.com/search/showresults.do?Ntk=APG&amp;Ntt=9781601523242&amp;N=197</v>
      </c>
      <c r="S462" s="192" t="s">
        <v>484</v>
      </c>
      <c r="W462" s="181"/>
      <c r="Y462" s="179"/>
    </row>
    <row r="463" spans="1:25" s="140" customFormat="1" x14ac:dyDescent="0.3">
      <c r="A463" s="183"/>
      <c r="B463" s="184" t="str">
        <f t="shared" si="43"/>
        <v>Understanding World History: Early Middle Ages</v>
      </c>
      <c r="C463" s="193">
        <v>9781601523624</v>
      </c>
      <c r="D463" s="194" t="s">
        <v>88</v>
      </c>
      <c r="E463" s="194" t="s">
        <v>139</v>
      </c>
      <c r="F463" s="195" t="s">
        <v>8</v>
      </c>
      <c r="G463" s="195">
        <v>1</v>
      </c>
      <c r="H463" s="197">
        <v>42383</v>
      </c>
      <c r="I463" s="195">
        <v>2014</v>
      </c>
      <c r="J463" s="195" t="s">
        <v>8</v>
      </c>
      <c r="K463" s="198">
        <v>39.950000000000003</v>
      </c>
      <c r="L463" s="195" t="s">
        <v>16</v>
      </c>
      <c r="M463" s="195" t="s">
        <v>10</v>
      </c>
      <c r="N463" s="190" t="str">
        <f t="shared" si="44"/>
        <v/>
      </c>
      <c r="P463" s="180" t="str">
        <f t="shared" si="45"/>
        <v/>
      </c>
      <c r="Q463" s="180" t="str">
        <f t="shared" si="46"/>
        <v/>
      </c>
      <c r="R463" s="191" t="str">
        <f t="shared" si="47"/>
        <v>http://www.cengage.com/search/showresults.do?Ntk=APG&amp;Ntt=9781601523624&amp;N=197</v>
      </c>
      <c r="S463" s="192" t="s">
        <v>485</v>
      </c>
      <c r="W463" s="181"/>
      <c r="Y463" s="179"/>
    </row>
    <row r="464" spans="1:25" s="140" customFormat="1" x14ac:dyDescent="0.3">
      <c r="A464" s="183"/>
      <c r="B464" s="184" t="str">
        <f t="shared" si="43"/>
        <v>Understanding World History: Elizabethan England</v>
      </c>
      <c r="C464" s="193">
        <v>9781601524850</v>
      </c>
      <c r="D464" s="194" t="s">
        <v>88</v>
      </c>
      <c r="E464" s="194" t="s">
        <v>139</v>
      </c>
      <c r="F464" s="195" t="s">
        <v>8</v>
      </c>
      <c r="G464" s="195">
        <v>1</v>
      </c>
      <c r="H464" s="197">
        <v>42383</v>
      </c>
      <c r="I464" s="195">
        <v>2013</v>
      </c>
      <c r="J464" s="195" t="s">
        <v>8</v>
      </c>
      <c r="K464" s="198">
        <v>39.950000000000003</v>
      </c>
      <c r="L464" s="195" t="s">
        <v>16</v>
      </c>
      <c r="M464" s="195" t="s">
        <v>10</v>
      </c>
      <c r="N464" s="190" t="str">
        <f t="shared" si="44"/>
        <v/>
      </c>
      <c r="P464" s="180" t="str">
        <f t="shared" si="45"/>
        <v/>
      </c>
      <c r="Q464" s="180" t="str">
        <f t="shared" si="46"/>
        <v/>
      </c>
      <c r="R464" s="191" t="str">
        <f t="shared" si="47"/>
        <v>http://www.cengage.com/search/showresults.do?Ntk=APG&amp;Ntt=9781601524850&amp;N=197</v>
      </c>
      <c r="S464" s="192" t="s">
        <v>486</v>
      </c>
      <c r="W464" s="181"/>
      <c r="Y464" s="179"/>
    </row>
    <row r="465" spans="1:25" s="140" customFormat="1" x14ac:dyDescent="0.3">
      <c r="A465" s="183"/>
      <c r="B465" s="184" t="str">
        <f t="shared" si="43"/>
        <v>Understanding World History: Making Of The Atomic Bomb</v>
      </c>
      <c r="C465" s="193">
        <v>9781601526878</v>
      </c>
      <c r="D465" s="194" t="s">
        <v>88</v>
      </c>
      <c r="E465" s="194" t="s">
        <v>139</v>
      </c>
      <c r="F465" s="195" t="s">
        <v>8</v>
      </c>
      <c r="G465" s="195">
        <v>1</v>
      </c>
      <c r="H465" s="197">
        <v>42383</v>
      </c>
      <c r="I465" s="195">
        <v>2014</v>
      </c>
      <c r="J465" s="195" t="s">
        <v>8</v>
      </c>
      <c r="K465" s="198">
        <v>39.950000000000003</v>
      </c>
      <c r="L465" s="195" t="s">
        <v>16</v>
      </c>
      <c r="M465" s="195" t="s">
        <v>10</v>
      </c>
      <c r="N465" s="190" t="str">
        <f t="shared" si="44"/>
        <v/>
      </c>
      <c r="P465" s="180" t="str">
        <f t="shared" si="45"/>
        <v/>
      </c>
      <c r="Q465" s="180" t="str">
        <f t="shared" si="46"/>
        <v/>
      </c>
      <c r="R465" s="191" t="str">
        <f t="shared" si="47"/>
        <v>http://www.cengage.com/search/showresults.do?Ntk=APG&amp;Ntt=9781601526878&amp;N=197</v>
      </c>
      <c r="S465" s="192" t="s">
        <v>487</v>
      </c>
      <c r="W465" s="181"/>
      <c r="Y465" s="179"/>
    </row>
    <row r="466" spans="1:25" s="140" customFormat="1" x14ac:dyDescent="0.3">
      <c r="A466" s="183"/>
      <c r="B466" s="184" t="str">
        <f t="shared" si="43"/>
        <v>Understanding World History: Pearl Harbor</v>
      </c>
      <c r="C466" s="193">
        <v>9781601524874</v>
      </c>
      <c r="D466" s="194" t="s">
        <v>88</v>
      </c>
      <c r="E466" s="194" t="s">
        <v>139</v>
      </c>
      <c r="F466" s="195" t="s">
        <v>8</v>
      </c>
      <c r="G466" s="195">
        <v>1</v>
      </c>
      <c r="H466" s="197">
        <v>42383</v>
      </c>
      <c r="I466" s="195">
        <v>2013</v>
      </c>
      <c r="J466" s="195" t="s">
        <v>8</v>
      </c>
      <c r="K466" s="198">
        <v>39.950000000000003</v>
      </c>
      <c r="L466" s="195" t="s">
        <v>16</v>
      </c>
      <c r="M466" s="195" t="s">
        <v>10</v>
      </c>
      <c r="N466" s="190" t="str">
        <f t="shared" si="44"/>
        <v/>
      </c>
      <c r="P466" s="180" t="str">
        <f t="shared" si="45"/>
        <v/>
      </c>
      <c r="Q466" s="180" t="str">
        <f t="shared" si="46"/>
        <v/>
      </c>
      <c r="R466" s="191" t="str">
        <f t="shared" si="47"/>
        <v>http://www.cengage.com/search/showresults.do?Ntk=APG&amp;Ntt=9781601524874&amp;N=197</v>
      </c>
      <c r="S466" s="192" t="s">
        <v>488</v>
      </c>
      <c r="W466" s="181"/>
      <c r="Y466" s="179"/>
    </row>
    <row r="467" spans="1:25" s="140" customFormat="1" x14ac:dyDescent="0.3">
      <c r="A467" s="183"/>
      <c r="B467" s="184" t="str">
        <f t="shared" ref="B467:B498" si="48">HYPERLINK(R467,S467)</f>
        <v>Understanding World History: The Arab Spring Uprisings</v>
      </c>
      <c r="C467" s="193">
        <v>9781601526311</v>
      </c>
      <c r="D467" s="194" t="s">
        <v>88</v>
      </c>
      <c r="E467" s="194" t="s">
        <v>139</v>
      </c>
      <c r="F467" s="195" t="s">
        <v>8</v>
      </c>
      <c r="G467" s="195">
        <v>1</v>
      </c>
      <c r="H467" s="197">
        <v>42383</v>
      </c>
      <c r="I467" s="195">
        <v>2014</v>
      </c>
      <c r="J467" s="195" t="s">
        <v>8</v>
      </c>
      <c r="K467" s="198">
        <v>39.950000000000003</v>
      </c>
      <c r="L467" s="195" t="s">
        <v>16</v>
      </c>
      <c r="M467" s="195" t="s">
        <v>10</v>
      </c>
      <c r="N467" s="190" t="str">
        <f t="shared" si="44"/>
        <v/>
      </c>
      <c r="P467" s="180" t="str">
        <f t="shared" si="45"/>
        <v/>
      </c>
      <c r="Q467" s="180" t="str">
        <f t="shared" si="46"/>
        <v/>
      </c>
      <c r="R467" s="191" t="str">
        <f t="shared" si="47"/>
        <v>http://www.cengage.com/search/showresults.do?Ntk=APG&amp;Ntt=9781601526311&amp;N=197</v>
      </c>
      <c r="S467" s="192" t="s">
        <v>489</v>
      </c>
      <c r="W467" s="181"/>
      <c r="Y467" s="179"/>
    </row>
    <row r="468" spans="1:25" s="140" customFormat="1" x14ac:dyDescent="0.3">
      <c r="A468" s="183"/>
      <c r="B468" s="184" t="str">
        <f t="shared" si="48"/>
        <v>Understanding World History: The Black Death</v>
      </c>
      <c r="C468" s="193">
        <v>9781601524812</v>
      </c>
      <c r="D468" s="194" t="s">
        <v>88</v>
      </c>
      <c r="E468" s="194" t="s">
        <v>139</v>
      </c>
      <c r="F468" s="195" t="s">
        <v>8</v>
      </c>
      <c r="G468" s="195">
        <v>1</v>
      </c>
      <c r="H468" s="197">
        <v>42383</v>
      </c>
      <c r="I468" s="195">
        <v>2014</v>
      </c>
      <c r="J468" s="195" t="s">
        <v>8</v>
      </c>
      <c r="K468" s="198">
        <v>39.950000000000003</v>
      </c>
      <c r="L468" s="195" t="s">
        <v>16</v>
      </c>
      <c r="M468" s="195" t="s">
        <v>10</v>
      </c>
      <c r="N468" s="190" t="str">
        <f t="shared" si="44"/>
        <v/>
      </c>
      <c r="P468" s="180" t="str">
        <f t="shared" si="45"/>
        <v/>
      </c>
      <c r="Q468" s="180" t="str">
        <f t="shared" si="46"/>
        <v/>
      </c>
      <c r="R468" s="191" t="str">
        <f t="shared" si="47"/>
        <v>http://www.cengage.com/search/showresults.do?Ntk=APG&amp;Ntt=9781601524812&amp;N=197</v>
      </c>
      <c r="S468" s="192" t="s">
        <v>490</v>
      </c>
      <c r="W468" s="181"/>
      <c r="Y468" s="179"/>
    </row>
    <row r="469" spans="1:25" s="140" customFormat="1" x14ac:dyDescent="0.3">
      <c r="A469" s="183"/>
      <c r="B469" s="184" t="str">
        <f t="shared" si="48"/>
        <v>Understanding World History: The Digital Age</v>
      </c>
      <c r="C469" s="193">
        <v>9781601524836</v>
      </c>
      <c r="D469" s="194" t="s">
        <v>88</v>
      </c>
      <c r="E469" s="194" t="s">
        <v>139</v>
      </c>
      <c r="F469" s="195" t="s">
        <v>8</v>
      </c>
      <c r="G469" s="195">
        <v>1</v>
      </c>
      <c r="H469" s="197">
        <v>42383</v>
      </c>
      <c r="I469" s="195">
        <v>2013</v>
      </c>
      <c r="J469" s="195" t="s">
        <v>8</v>
      </c>
      <c r="K469" s="198">
        <v>39.950000000000003</v>
      </c>
      <c r="L469" s="195" t="s">
        <v>16</v>
      </c>
      <c r="M469" s="195" t="s">
        <v>10</v>
      </c>
      <c r="N469" s="190" t="str">
        <f t="shared" si="44"/>
        <v/>
      </c>
      <c r="P469" s="180" t="str">
        <f t="shared" si="45"/>
        <v/>
      </c>
      <c r="Q469" s="180" t="str">
        <f t="shared" si="46"/>
        <v/>
      </c>
      <c r="R469" s="191" t="str">
        <f t="shared" si="47"/>
        <v>http://www.cengage.com/search/showresults.do?Ntk=APG&amp;Ntt=9781601524836&amp;N=197</v>
      </c>
      <c r="S469" s="192" t="s">
        <v>491</v>
      </c>
      <c r="W469" s="181"/>
      <c r="Y469" s="179"/>
    </row>
    <row r="470" spans="1:25" s="140" customFormat="1" x14ac:dyDescent="0.3">
      <c r="A470" s="183"/>
      <c r="B470" s="184" t="str">
        <f t="shared" si="48"/>
        <v>Understanding World History: The Enlightenment</v>
      </c>
      <c r="C470" s="193">
        <v>9781601527417</v>
      </c>
      <c r="D470" s="194" t="s">
        <v>88</v>
      </c>
      <c r="E470" s="194" t="s">
        <v>139</v>
      </c>
      <c r="F470" s="195" t="s">
        <v>8</v>
      </c>
      <c r="G470" s="195">
        <v>1</v>
      </c>
      <c r="H470" s="197">
        <v>42383</v>
      </c>
      <c r="I470" s="195">
        <v>2014</v>
      </c>
      <c r="J470" s="195" t="s">
        <v>8</v>
      </c>
      <c r="K470" s="198">
        <v>39.950000000000003</v>
      </c>
      <c r="L470" s="195" t="s">
        <v>16</v>
      </c>
      <c r="M470" s="195" t="s">
        <v>10</v>
      </c>
      <c r="N470" s="190" t="str">
        <f t="shared" si="44"/>
        <v/>
      </c>
      <c r="P470" s="180" t="str">
        <f t="shared" si="45"/>
        <v/>
      </c>
      <c r="Q470" s="180" t="str">
        <f t="shared" si="46"/>
        <v/>
      </c>
      <c r="R470" s="191" t="str">
        <f t="shared" si="47"/>
        <v>http://www.cengage.com/search/showresults.do?Ntk=APG&amp;Ntt=9781601527417&amp;N=197</v>
      </c>
      <c r="S470" s="192" t="s">
        <v>492</v>
      </c>
      <c r="W470" s="181"/>
      <c r="Y470" s="179"/>
    </row>
    <row r="471" spans="1:25" s="140" customFormat="1" x14ac:dyDescent="0.3">
      <c r="A471" s="183"/>
      <c r="B471" s="184" t="str">
        <f t="shared" si="48"/>
        <v>Understanding World History: The Great Recession</v>
      </c>
      <c r="C471" s="193">
        <v>9781601525970</v>
      </c>
      <c r="D471" s="194" t="s">
        <v>88</v>
      </c>
      <c r="E471" s="194" t="s">
        <v>139</v>
      </c>
      <c r="F471" s="195" t="s">
        <v>8</v>
      </c>
      <c r="G471" s="195">
        <v>1</v>
      </c>
      <c r="H471" s="197">
        <v>42384</v>
      </c>
      <c r="I471" s="195">
        <v>2014</v>
      </c>
      <c r="J471" s="195" t="s">
        <v>8</v>
      </c>
      <c r="K471" s="198">
        <v>39.950000000000003</v>
      </c>
      <c r="L471" s="195" t="s">
        <v>16</v>
      </c>
      <c r="M471" s="195" t="s">
        <v>10</v>
      </c>
      <c r="N471" s="190" t="str">
        <f t="shared" si="44"/>
        <v/>
      </c>
      <c r="P471" s="180" t="str">
        <f t="shared" si="45"/>
        <v/>
      </c>
      <c r="Q471" s="180" t="str">
        <f t="shared" si="46"/>
        <v/>
      </c>
      <c r="R471" s="191" t="str">
        <f t="shared" si="47"/>
        <v>http://www.cengage.com/search/showresults.do?Ntk=APG&amp;Ntt=9781601525970&amp;N=197</v>
      </c>
      <c r="S471" s="192" t="s">
        <v>493</v>
      </c>
      <c r="W471" s="181"/>
      <c r="Y471" s="179"/>
    </row>
    <row r="472" spans="1:25" s="140" customFormat="1" x14ac:dyDescent="0.3">
      <c r="A472" s="183"/>
      <c r="B472" s="184" t="str">
        <f t="shared" si="48"/>
        <v>Understanding World History: The History Of Rock &amp; Roll</v>
      </c>
      <c r="C472" s="193">
        <v>9781601525994</v>
      </c>
      <c r="D472" s="194" t="s">
        <v>88</v>
      </c>
      <c r="E472" s="194" t="s">
        <v>139</v>
      </c>
      <c r="F472" s="195" t="s">
        <v>8</v>
      </c>
      <c r="G472" s="195">
        <v>1</v>
      </c>
      <c r="H472" s="197">
        <v>42394</v>
      </c>
      <c r="I472" s="195">
        <v>2014</v>
      </c>
      <c r="J472" s="195" t="s">
        <v>8</v>
      </c>
      <c r="K472" s="198">
        <v>39.950000000000003</v>
      </c>
      <c r="L472" s="195" t="s">
        <v>16</v>
      </c>
      <c r="M472" s="195" t="s">
        <v>10</v>
      </c>
      <c r="N472" s="190" t="str">
        <f t="shared" si="44"/>
        <v/>
      </c>
      <c r="P472" s="180" t="str">
        <f t="shared" si="45"/>
        <v/>
      </c>
      <c r="Q472" s="180" t="str">
        <f t="shared" si="46"/>
        <v/>
      </c>
      <c r="R472" s="191" t="str">
        <f t="shared" si="47"/>
        <v>http://www.cengage.com/search/showresults.do?Ntk=APG&amp;Ntt=9781601525994&amp;N=197</v>
      </c>
      <c r="S472" s="192" t="s">
        <v>494</v>
      </c>
      <c r="W472" s="181"/>
      <c r="Y472" s="179"/>
    </row>
    <row r="473" spans="1:25" s="140" customFormat="1" x14ac:dyDescent="0.3">
      <c r="A473" s="183"/>
      <c r="B473" s="184" t="str">
        <f t="shared" si="48"/>
        <v>Understanding World History: The History Of Slavery</v>
      </c>
      <c r="C473" s="193">
        <v>9781601527431</v>
      </c>
      <c r="D473" s="194" t="s">
        <v>88</v>
      </c>
      <c r="E473" s="194" t="s">
        <v>139</v>
      </c>
      <c r="F473" s="195" t="s">
        <v>8</v>
      </c>
      <c r="G473" s="195">
        <v>1</v>
      </c>
      <c r="H473" s="197">
        <v>42394</v>
      </c>
      <c r="I473" s="195">
        <v>2014</v>
      </c>
      <c r="J473" s="195" t="s">
        <v>8</v>
      </c>
      <c r="K473" s="198">
        <v>39.950000000000003</v>
      </c>
      <c r="L473" s="195" t="s">
        <v>16</v>
      </c>
      <c r="M473" s="195" t="s">
        <v>10</v>
      </c>
      <c r="N473" s="190" t="str">
        <f t="shared" si="44"/>
        <v/>
      </c>
      <c r="P473" s="180" t="str">
        <f t="shared" si="45"/>
        <v/>
      </c>
      <c r="Q473" s="180" t="str">
        <f t="shared" si="46"/>
        <v/>
      </c>
      <c r="R473" s="191" t="str">
        <f t="shared" si="47"/>
        <v>http://www.cengage.com/search/showresults.do?Ntk=APG&amp;Ntt=9781601527431&amp;N=197</v>
      </c>
      <c r="S473" s="192" t="s">
        <v>495</v>
      </c>
      <c r="W473" s="181"/>
      <c r="Y473" s="179"/>
    </row>
    <row r="474" spans="1:25" s="140" customFormat="1" x14ac:dyDescent="0.3">
      <c r="A474" s="183"/>
      <c r="B474" s="184" t="str">
        <f t="shared" si="48"/>
        <v>Understanding World History: The Industrial Revolution</v>
      </c>
      <c r="C474" s="193">
        <v>9781601526014</v>
      </c>
      <c r="D474" s="194" t="s">
        <v>88</v>
      </c>
      <c r="E474" s="194" t="s">
        <v>139</v>
      </c>
      <c r="F474" s="195" t="s">
        <v>8</v>
      </c>
      <c r="G474" s="195">
        <v>1</v>
      </c>
      <c r="H474" s="197">
        <v>42388</v>
      </c>
      <c r="I474" s="195">
        <v>2014</v>
      </c>
      <c r="J474" s="195" t="s">
        <v>8</v>
      </c>
      <c r="K474" s="198">
        <v>39.950000000000003</v>
      </c>
      <c r="L474" s="195" t="s">
        <v>16</v>
      </c>
      <c r="M474" s="195" t="s">
        <v>10</v>
      </c>
      <c r="N474" s="190" t="str">
        <f t="shared" si="44"/>
        <v/>
      </c>
      <c r="P474" s="180" t="str">
        <f t="shared" si="45"/>
        <v/>
      </c>
      <c r="Q474" s="180" t="str">
        <f t="shared" si="46"/>
        <v/>
      </c>
      <c r="R474" s="191" t="str">
        <f t="shared" si="47"/>
        <v>http://www.cengage.com/search/showresults.do?Ntk=APG&amp;Ntt=9781601526014&amp;N=197</v>
      </c>
      <c r="S474" s="192" t="s">
        <v>496</v>
      </c>
      <c r="W474" s="181"/>
      <c r="Y474" s="179"/>
    </row>
    <row r="475" spans="1:25" s="140" customFormat="1" x14ac:dyDescent="0.3">
      <c r="A475" s="183"/>
      <c r="B475" s="184" t="str">
        <f t="shared" si="48"/>
        <v>Understanding World History: The Late Middle Ages</v>
      </c>
      <c r="C475" s="193">
        <v>9781601523266</v>
      </c>
      <c r="D475" s="194" t="s">
        <v>88</v>
      </c>
      <c r="E475" s="194" t="s">
        <v>139</v>
      </c>
      <c r="F475" s="195" t="s">
        <v>8</v>
      </c>
      <c r="G475" s="195">
        <v>1</v>
      </c>
      <c r="H475" s="197">
        <v>42388</v>
      </c>
      <c r="I475" s="195">
        <v>2011</v>
      </c>
      <c r="J475" s="195" t="s">
        <v>8</v>
      </c>
      <c r="K475" s="198">
        <v>39.950000000000003</v>
      </c>
      <c r="L475" s="195" t="s">
        <v>16</v>
      </c>
      <c r="M475" s="195" t="s">
        <v>10</v>
      </c>
      <c r="N475" s="190" t="str">
        <f t="shared" si="44"/>
        <v/>
      </c>
      <c r="P475" s="180" t="str">
        <f t="shared" si="45"/>
        <v/>
      </c>
      <c r="Q475" s="180" t="str">
        <f t="shared" si="46"/>
        <v/>
      </c>
      <c r="R475" s="191" t="str">
        <f t="shared" si="47"/>
        <v>http://www.cengage.com/search/showresults.do?Ntk=APG&amp;Ntt=9781601523266&amp;N=197</v>
      </c>
      <c r="S475" s="192" t="s">
        <v>497</v>
      </c>
      <c r="W475" s="181"/>
      <c r="Y475" s="179"/>
    </row>
    <row r="476" spans="1:25" s="140" customFormat="1" x14ac:dyDescent="0.3">
      <c r="A476" s="183"/>
      <c r="B476" s="184" t="str">
        <f t="shared" si="48"/>
        <v>Understanding World History: The Renaissance</v>
      </c>
      <c r="C476" s="193">
        <v>9781601523273</v>
      </c>
      <c r="D476" s="194" t="s">
        <v>88</v>
      </c>
      <c r="E476" s="194" t="s">
        <v>139</v>
      </c>
      <c r="F476" s="195" t="s">
        <v>8</v>
      </c>
      <c r="G476" s="195">
        <v>1</v>
      </c>
      <c r="H476" s="197">
        <v>42388</v>
      </c>
      <c r="I476" s="195">
        <v>2012</v>
      </c>
      <c r="J476" s="195" t="s">
        <v>8</v>
      </c>
      <c r="K476" s="198">
        <v>39.950000000000003</v>
      </c>
      <c r="L476" s="195" t="s">
        <v>16</v>
      </c>
      <c r="M476" s="195" t="s">
        <v>10</v>
      </c>
      <c r="N476" s="190" t="str">
        <f t="shared" si="44"/>
        <v/>
      </c>
      <c r="P476" s="180" t="str">
        <f t="shared" si="45"/>
        <v/>
      </c>
      <c r="Q476" s="180" t="str">
        <f t="shared" si="46"/>
        <v/>
      </c>
      <c r="R476" s="191" t="str">
        <f t="shared" si="47"/>
        <v>http://www.cengage.com/search/showresults.do?Ntk=APG&amp;Ntt=9781601523273&amp;N=197</v>
      </c>
      <c r="S476" s="192" t="s">
        <v>498</v>
      </c>
      <c r="W476" s="181"/>
      <c r="Y476" s="179"/>
    </row>
    <row r="477" spans="1:25" s="140" customFormat="1" x14ac:dyDescent="0.3">
      <c r="A477" s="183"/>
      <c r="B477" s="184" t="str">
        <f t="shared" si="48"/>
        <v>Understanding World History: The Rise Of Islam</v>
      </c>
      <c r="C477" s="193">
        <v>9781601527455</v>
      </c>
      <c r="D477" s="194" t="s">
        <v>88</v>
      </c>
      <c r="E477" s="194" t="s">
        <v>116</v>
      </c>
      <c r="F477" s="195" t="s">
        <v>8</v>
      </c>
      <c r="G477" s="195">
        <v>1</v>
      </c>
      <c r="H477" s="197">
        <v>42394</v>
      </c>
      <c r="I477" s="195">
        <v>2014</v>
      </c>
      <c r="J477" s="195" t="s">
        <v>8</v>
      </c>
      <c r="K477" s="198">
        <v>39.950000000000003</v>
      </c>
      <c r="L477" s="195" t="s">
        <v>16</v>
      </c>
      <c r="M477" s="195" t="s">
        <v>10</v>
      </c>
      <c r="N477" s="190" t="str">
        <f t="shared" si="44"/>
        <v/>
      </c>
      <c r="P477" s="180" t="str">
        <f t="shared" si="45"/>
        <v/>
      </c>
      <c r="Q477" s="180" t="str">
        <f t="shared" si="46"/>
        <v/>
      </c>
      <c r="R477" s="191" t="str">
        <f t="shared" si="47"/>
        <v>http://www.cengage.com/search/showresults.do?Ntk=APG&amp;Ntt=9781601527455&amp;N=197</v>
      </c>
      <c r="S477" s="192" t="s">
        <v>499</v>
      </c>
      <c r="W477" s="181"/>
      <c r="Y477" s="179"/>
    </row>
    <row r="478" spans="1:25" s="140" customFormat="1" x14ac:dyDescent="0.3">
      <c r="A478" s="183"/>
      <c r="B478" s="184" t="str">
        <f t="shared" si="48"/>
        <v>Understanding World History: The Rise Of The Nazis</v>
      </c>
      <c r="C478" s="193">
        <v>9781601526557</v>
      </c>
      <c r="D478" s="194" t="s">
        <v>88</v>
      </c>
      <c r="E478" s="194" t="s">
        <v>139</v>
      </c>
      <c r="F478" s="195" t="s">
        <v>8</v>
      </c>
      <c r="G478" s="195">
        <v>1</v>
      </c>
      <c r="H478" s="197">
        <v>42389</v>
      </c>
      <c r="I478" s="195">
        <v>2014</v>
      </c>
      <c r="J478" s="195" t="s">
        <v>8</v>
      </c>
      <c r="K478" s="198">
        <v>39.950000000000003</v>
      </c>
      <c r="L478" s="195" t="s">
        <v>16</v>
      </c>
      <c r="M478" s="195" t="s">
        <v>10</v>
      </c>
      <c r="N478" s="190" t="str">
        <f t="shared" si="44"/>
        <v/>
      </c>
      <c r="P478" s="180" t="str">
        <f t="shared" si="45"/>
        <v/>
      </c>
      <c r="Q478" s="180" t="str">
        <f t="shared" si="46"/>
        <v/>
      </c>
      <c r="R478" s="191" t="str">
        <f t="shared" si="47"/>
        <v>http://www.cengage.com/search/showresults.do?Ntk=APG&amp;Ntt=9781601526557&amp;N=197</v>
      </c>
      <c r="S478" s="192" t="s">
        <v>500</v>
      </c>
      <c r="W478" s="181"/>
      <c r="Y478" s="179"/>
    </row>
    <row r="479" spans="1:25" s="140" customFormat="1" x14ac:dyDescent="0.3">
      <c r="A479" s="183"/>
      <c r="B479" s="184" t="str">
        <f t="shared" si="48"/>
        <v>Understanding World History: The War In Afghanistan</v>
      </c>
      <c r="C479" s="193">
        <v>9781601526335</v>
      </c>
      <c r="D479" s="194" t="s">
        <v>88</v>
      </c>
      <c r="E479" s="194" t="s">
        <v>139</v>
      </c>
      <c r="F479" s="195" t="s">
        <v>8</v>
      </c>
      <c r="G479" s="195">
        <v>1</v>
      </c>
      <c r="H479" s="197">
        <v>42394</v>
      </c>
      <c r="I479" s="195">
        <v>2014</v>
      </c>
      <c r="J479" s="195" t="s">
        <v>8</v>
      </c>
      <c r="K479" s="198">
        <v>39.950000000000003</v>
      </c>
      <c r="L479" s="195" t="s">
        <v>16</v>
      </c>
      <c r="M479" s="195" t="s">
        <v>10</v>
      </c>
      <c r="N479" s="190" t="str">
        <f t="shared" si="44"/>
        <v/>
      </c>
      <c r="P479" s="180" t="str">
        <f t="shared" si="45"/>
        <v/>
      </c>
      <c r="Q479" s="180" t="str">
        <f t="shared" si="46"/>
        <v/>
      </c>
      <c r="R479" s="191" t="str">
        <f t="shared" si="47"/>
        <v>http://www.cengage.com/search/showresults.do?Ntk=APG&amp;Ntt=9781601526335&amp;N=197</v>
      </c>
      <c r="S479" s="192" t="s">
        <v>501</v>
      </c>
      <c r="W479" s="181"/>
      <c r="Y479" s="179"/>
    </row>
    <row r="480" spans="1:25" s="140" customFormat="1" x14ac:dyDescent="0.3">
      <c r="A480" s="183"/>
      <c r="B480" s="184" t="str">
        <f t="shared" si="48"/>
        <v>Understanding World History: Victorian England</v>
      </c>
      <c r="C480" s="193">
        <v>9781601526038</v>
      </c>
      <c r="D480" s="194" t="s">
        <v>88</v>
      </c>
      <c r="E480" s="194" t="s">
        <v>15</v>
      </c>
      <c r="F480" s="195" t="s">
        <v>8</v>
      </c>
      <c r="G480" s="195">
        <v>1</v>
      </c>
      <c r="H480" s="197">
        <v>42396</v>
      </c>
      <c r="I480" s="195">
        <v>2014</v>
      </c>
      <c r="J480" s="195" t="s">
        <v>8</v>
      </c>
      <c r="K480" s="198">
        <v>39.950000000000003</v>
      </c>
      <c r="L480" s="195" t="s">
        <v>16</v>
      </c>
      <c r="M480" s="195" t="s">
        <v>10</v>
      </c>
      <c r="N480" s="190" t="str">
        <f t="shared" si="44"/>
        <v/>
      </c>
      <c r="P480" s="180" t="str">
        <f t="shared" si="45"/>
        <v/>
      </c>
      <c r="Q480" s="180" t="str">
        <f t="shared" si="46"/>
        <v/>
      </c>
      <c r="R480" s="191" t="str">
        <f t="shared" si="47"/>
        <v>http://www.cengage.com/search/showresults.do?Ntk=APG&amp;Ntt=9781601526038&amp;N=197</v>
      </c>
      <c r="S480" s="192" t="s">
        <v>502</v>
      </c>
      <c r="W480" s="181"/>
      <c r="Y480" s="179"/>
    </row>
    <row r="481" spans="1:25" s="140" customFormat="1" x14ac:dyDescent="0.3">
      <c r="A481" s="183"/>
      <c r="B481" s="184" t="str">
        <f t="shared" si="48"/>
        <v>Understanding World Religions: Understanding Buddhism</v>
      </c>
      <c r="C481" s="193">
        <v>9781682824603</v>
      </c>
      <c r="D481" s="194" t="s">
        <v>88</v>
      </c>
      <c r="E481" s="194" t="s">
        <v>116</v>
      </c>
      <c r="F481" s="195" t="s">
        <v>8</v>
      </c>
      <c r="G481" s="195">
        <v>1</v>
      </c>
      <c r="H481" s="197">
        <v>43294</v>
      </c>
      <c r="I481" s="195">
        <v>2018</v>
      </c>
      <c r="J481" s="195" t="s">
        <v>8</v>
      </c>
      <c r="K481" s="198">
        <v>49.92</v>
      </c>
      <c r="L481" s="195" t="s">
        <v>115</v>
      </c>
      <c r="M481" s="195" t="s">
        <v>10</v>
      </c>
      <c r="N481" s="190" t="str">
        <f t="shared" si="44"/>
        <v/>
      </c>
      <c r="P481" s="180" t="str">
        <f t="shared" si="45"/>
        <v/>
      </c>
      <c r="Q481" s="180" t="str">
        <f t="shared" si="46"/>
        <v/>
      </c>
      <c r="R481" s="191" t="str">
        <f t="shared" si="47"/>
        <v>http://www.cengage.com/search/showresults.do?Ntk=APG&amp;Ntt=9781682824603&amp;N=197</v>
      </c>
      <c r="S481" s="192" t="s">
        <v>503</v>
      </c>
      <c r="W481" s="181"/>
      <c r="Y481" s="179"/>
    </row>
    <row r="482" spans="1:25" s="140" customFormat="1" x14ac:dyDescent="0.3">
      <c r="A482" s="183"/>
      <c r="B482" s="184" t="str">
        <f t="shared" si="48"/>
        <v>Understanding World Religions: Understanding Christianity</v>
      </c>
      <c r="C482" s="193">
        <v>9781682824627</v>
      </c>
      <c r="D482" s="194" t="s">
        <v>88</v>
      </c>
      <c r="E482" s="194" t="s">
        <v>116</v>
      </c>
      <c r="F482" s="195" t="s">
        <v>8</v>
      </c>
      <c r="G482" s="195">
        <v>1</v>
      </c>
      <c r="H482" s="197">
        <v>43294</v>
      </c>
      <c r="I482" s="195">
        <v>2018</v>
      </c>
      <c r="J482" s="195" t="s">
        <v>8</v>
      </c>
      <c r="K482" s="198">
        <v>49.92</v>
      </c>
      <c r="L482" s="195" t="s">
        <v>115</v>
      </c>
      <c r="M482" s="195" t="s">
        <v>10</v>
      </c>
      <c r="N482" s="190" t="str">
        <f t="shared" si="44"/>
        <v/>
      </c>
      <c r="P482" s="180" t="str">
        <f t="shared" si="45"/>
        <v/>
      </c>
      <c r="Q482" s="180" t="str">
        <f t="shared" si="46"/>
        <v/>
      </c>
      <c r="R482" s="191" t="str">
        <f t="shared" si="47"/>
        <v>http://www.cengage.com/search/showresults.do?Ntk=APG&amp;Ntt=9781682824627&amp;N=197</v>
      </c>
      <c r="S482" s="192" t="s">
        <v>504</v>
      </c>
      <c r="W482" s="181"/>
      <c r="Y482" s="179"/>
    </row>
    <row r="483" spans="1:25" s="140" customFormat="1" x14ac:dyDescent="0.3">
      <c r="A483" s="183"/>
      <c r="B483" s="184" t="str">
        <f t="shared" si="48"/>
        <v>Understanding World Religions: Understanding Hinduism</v>
      </c>
      <c r="C483" s="193">
        <v>9781682824641</v>
      </c>
      <c r="D483" s="194" t="s">
        <v>88</v>
      </c>
      <c r="E483" s="194" t="s">
        <v>116</v>
      </c>
      <c r="F483" s="195" t="s">
        <v>8</v>
      </c>
      <c r="G483" s="195">
        <v>1</v>
      </c>
      <c r="H483" s="197">
        <v>43304</v>
      </c>
      <c r="I483" s="195">
        <v>2018</v>
      </c>
      <c r="J483" s="195" t="s">
        <v>8</v>
      </c>
      <c r="K483" s="189">
        <v>49.92</v>
      </c>
      <c r="L483" s="187" t="s">
        <v>115</v>
      </c>
      <c r="M483" s="187" t="s">
        <v>10</v>
      </c>
      <c r="N483" s="190" t="str">
        <f t="shared" si="44"/>
        <v/>
      </c>
      <c r="P483" s="180" t="str">
        <f t="shared" si="45"/>
        <v/>
      </c>
      <c r="Q483" s="180" t="str">
        <f t="shared" si="46"/>
        <v/>
      </c>
      <c r="R483" s="191" t="str">
        <f t="shared" si="47"/>
        <v>http://www.cengage.com/search/showresults.do?Ntk=APG&amp;Ntt=9781682824641&amp;N=197</v>
      </c>
      <c r="S483" s="192" t="s">
        <v>505</v>
      </c>
      <c r="W483" s="181"/>
      <c r="Y483" s="179"/>
    </row>
    <row r="484" spans="1:25" s="140" customFormat="1" x14ac:dyDescent="0.3">
      <c r="A484" s="183"/>
      <c r="B484" s="184" t="str">
        <f t="shared" si="48"/>
        <v>Understanding World Religions: Understanding Islam</v>
      </c>
      <c r="C484" s="193">
        <v>9781682824665</v>
      </c>
      <c r="D484" s="194" t="s">
        <v>88</v>
      </c>
      <c r="E484" s="194" t="s">
        <v>116</v>
      </c>
      <c r="F484" s="195" t="s">
        <v>8</v>
      </c>
      <c r="G484" s="195">
        <v>1</v>
      </c>
      <c r="H484" s="197">
        <v>43294</v>
      </c>
      <c r="I484" s="195">
        <v>2018</v>
      </c>
      <c r="J484" s="195" t="s">
        <v>8</v>
      </c>
      <c r="K484" s="189">
        <v>49.92</v>
      </c>
      <c r="L484" s="187" t="s">
        <v>115</v>
      </c>
      <c r="M484" s="187" t="s">
        <v>10</v>
      </c>
      <c r="N484" s="190" t="str">
        <f t="shared" si="44"/>
        <v/>
      </c>
      <c r="P484" s="180" t="str">
        <f t="shared" si="45"/>
        <v/>
      </c>
      <c r="Q484" s="180" t="str">
        <f t="shared" si="46"/>
        <v/>
      </c>
      <c r="R484" s="191" t="str">
        <f t="shared" si="47"/>
        <v>http://www.cengage.com/search/showresults.do?Ntk=APG&amp;Ntt=9781682824665&amp;N=197</v>
      </c>
      <c r="S484" s="192" t="s">
        <v>506</v>
      </c>
      <c r="W484" s="181"/>
      <c r="Y484" s="179"/>
    </row>
    <row r="485" spans="1:25" s="140" customFormat="1" x14ac:dyDescent="0.3">
      <c r="A485" s="183"/>
      <c r="B485" s="184" t="str">
        <f t="shared" si="48"/>
        <v>Understanding World Religions: Understanding Judaism</v>
      </c>
      <c r="C485" s="193">
        <v>9781682824689</v>
      </c>
      <c r="D485" s="194" t="s">
        <v>88</v>
      </c>
      <c r="E485" s="194" t="s">
        <v>116</v>
      </c>
      <c r="F485" s="195" t="s">
        <v>8</v>
      </c>
      <c r="G485" s="195">
        <v>1</v>
      </c>
      <c r="H485" s="197">
        <v>43294</v>
      </c>
      <c r="I485" s="195">
        <v>2018</v>
      </c>
      <c r="J485" s="195" t="s">
        <v>8</v>
      </c>
      <c r="K485" s="189">
        <v>49.92</v>
      </c>
      <c r="L485" s="187" t="s">
        <v>115</v>
      </c>
      <c r="M485" s="187" t="s">
        <v>10</v>
      </c>
      <c r="N485" s="190" t="str">
        <f t="shared" si="44"/>
        <v/>
      </c>
      <c r="P485" s="180" t="str">
        <f t="shared" si="45"/>
        <v/>
      </c>
      <c r="Q485" s="180" t="str">
        <f t="shared" si="46"/>
        <v/>
      </c>
      <c r="R485" s="191" t="str">
        <f t="shared" si="47"/>
        <v>http://www.cengage.com/search/showresults.do?Ntk=APG&amp;Ntt=9781682824689&amp;N=197</v>
      </c>
      <c r="S485" s="192" t="s">
        <v>507</v>
      </c>
      <c r="W485" s="181"/>
      <c r="Y485" s="179"/>
    </row>
    <row r="486" spans="1:25" s="140" customFormat="1" x14ac:dyDescent="0.3">
      <c r="A486" s="183"/>
      <c r="B486" s="184" t="str">
        <f t="shared" si="48"/>
        <v>Unlocking Current Issues: Bullying</v>
      </c>
      <c r="C486" s="185">
        <v>9781410380982</v>
      </c>
      <c r="D486" s="186" t="s">
        <v>6</v>
      </c>
      <c r="E486" s="186" t="s">
        <v>42</v>
      </c>
      <c r="F486" s="187" t="s">
        <v>8</v>
      </c>
      <c r="G486" s="187">
        <v>1</v>
      </c>
      <c r="H486" s="188">
        <v>43175</v>
      </c>
      <c r="I486" s="187">
        <v>2018</v>
      </c>
      <c r="J486" s="187" t="s">
        <v>8</v>
      </c>
      <c r="K486" s="189">
        <v>53.9</v>
      </c>
      <c r="L486" s="187" t="s">
        <v>26</v>
      </c>
      <c r="M486" s="187" t="s">
        <v>21</v>
      </c>
      <c r="N486" s="190" t="str">
        <f t="shared" si="44"/>
        <v/>
      </c>
      <c r="P486" s="180" t="str">
        <f t="shared" si="45"/>
        <v/>
      </c>
      <c r="Q486" s="180" t="str">
        <f t="shared" si="46"/>
        <v/>
      </c>
      <c r="R486" s="191" t="str">
        <f t="shared" si="47"/>
        <v>http://www.cengage.com/search/showresults.do?Ntk=APG&amp;Ntt=9781410380982&amp;N=197</v>
      </c>
      <c r="S486" s="192" t="s">
        <v>395</v>
      </c>
      <c r="W486" s="181"/>
      <c r="Y486" s="179"/>
    </row>
    <row r="487" spans="1:25" s="140" customFormat="1" x14ac:dyDescent="0.3">
      <c r="A487" s="183"/>
      <c r="B487" s="184" t="str">
        <f t="shared" si="48"/>
        <v>Unlocking Current Issues: Guns in America</v>
      </c>
      <c r="C487" s="185">
        <v>9781410381002</v>
      </c>
      <c r="D487" s="186" t="s">
        <v>6</v>
      </c>
      <c r="E487" s="186" t="s">
        <v>42</v>
      </c>
      <c r="F487" s="187" t="s">
        <v>8</v>
      </c>
      <c r="G487" s="187">
        <v>1</v>
      </c>
      <c r="H487" s="188">
        <v>43175</v>
      </c>
      <c r="I487" s="187">
        <v>2018</v>
      </c>
      <c r="J487" s="187" t="s">
        <v>8</v>
      </c>
      <c r="K487" s="189">
        <v>53.9</v>
      </c>
      <c r="L487" s="187" t="s">
        <v>26</v>
      </c>
      <c r="M487" s="187" t="s">
        <v>21</v>
      </c>
      <c r="N487" s="190" t="str">
        <f t="shared" si="44"/>
        <v/>
      </c>
      <c r="P487" s="180" t="str">
        <f t="shared" si="45"/>
        <v/>
      </c>
      <c r="Q487" s="180" t="str">
        <f t="shared" si="46"/>
        <v/>
      </c>
      <c r="R487" s="191" t="str">
        <f t="shared" si="47"/>
        <v>http://www.cengage.com/search/showresults.do?Ntk=APG&amp;Ntt=9781410381002&amp;N=197</v>
      </c>
      <c r="S487" s="192" t="s">
        <v>396</v>
      </c>
      <c r="W487" s="181"/>
      <c r="Y487" s="179"/>
    </row>
    <row r="488" spans="1:25" s="140" customFormat="1" x14ac:dyDescent="0.3">
      <c r="A488" s="183"/>
      <c r="B488" s="184" t="str">
        <f t="shared" si="48"/>
        <v>Unlocking Current Issues: Immigration in America</v>
      </c>
      <c r="C488" s="185">
        <v>9781410381019</v>
      </c>
      <c r="D488" s="186" t="s">
        <v>6</v>
      </c>
      <c r="E488" s="186" t="s">
        <v>42</v>
      </c>
      <c r="F488" s="187" t="s">
        <v>8</v>
      </c>
      <c r="G488" s="187">
        <v>1</v>
      </c>
      <c r="H488" s="188">
        <v>43175</v>
      </c>
      <c r="I488" s="187">
        <v>2018</v>
      </c>
      <c r="J488" s="187" t="s">
        <v>8</v>
      </c>
      <c r="K488" s="189">
        <v>53.9</v>
      </c>
      <c r="L488" s="187" t="s">
        <v>26</v>
      </c>
      <c r="M488" s="187" t="s">
        <v>21</v>
      </c>
      <c r="N488" s="190" t="str">
        <f t="shared" si="44"/>
        <v/>
      </c>
      <c r="P488" s="180" t="str">
        <f t="shared" si="45"/>
        <v/>
      </c>
      <c r="Q488" s="180" t="str">
        <f t="shared" si="46"/>
        <v/>
      </c>
      <c r="R488" s="191" t="str">
        <f t="shared" si="47"/>
        <v>http://www.cengage.com/search/showresults.do?Ntk=APG&amp;Ntt=9781410381019&amp;N=197</v>
      </c>
      <c r="S488" s="192" t="s">
        <v>397</v>
      </c>
      <c r="W488" s="181"/>
      <c r="Y488" s="179"/>
    </row>
    <row r="489" spans="1:25" s="140" customFormat="1" x14ac:dyDescent="0.3">
      <c r="A489" s="183"/>
      <c r="B489" s="184" t="str">
        <f t="shared" si="48"/>
        <v>Unlocking Current Issues: Race and the Law</v>
      </c>
      <c r="C489" s="185">
        <v>9781410381026</v>
      </c>
      <c r="D489" s="186" t="s">
        <v>6</v>
      </c>
      <c r="E489" s="186" t="s">
        <v>42</v>
      </c>
      <c r="F489" s="187" t="s">
        <v>8</v>
      </c>
      <c r="G489" s="187">
        <v>1</v>
      </c>
      <c r="H489" s="188">
        <v>43175</v>
      </c>
      <c r="I489" s="187">
        <v>2018</v>
      </c>
      <c r="J489" s="187" t="s">
        <v>8</v>
      </c>
      <c r="K489" s="189">
        <v>53.9</v>
      </c>
      <c r="L489" s="187" t="s">
        <v>26</v>
      </c>
      <c r="M489" s="187" t="s">
        <v>21</v>
      </c>
      <c r="N489" s="190" t="str">
        <f t="shared" si="44"/>
        <v/>
      </c>
      <c r="P489" s="180" t="str">
        <f t="shared" si="45"/>
        <v/>
      </c>
      <c r="Q489" s="180" t="str">
        <f t="shared" si="46"/>
        <v/>
      </c>
      <c r="R489" s="191" t="str">
        <f t="shared" si="47"/>
        <v>http://www.cengage.com/search/showresults.do?Ntk=APG&amp;Ntt=9781410381026&amp;N=197</v>
      </c>
      <c r="S489" s="192" t="s">
        <v>398</v>
      </c>
      <c r="W489" s="181"/>
      <c r="Y489" s="179"/>
    </row>
    <row r="490" spans="1:25" s="140" customFormat="1" x14ac:dyDescent="0.3">
      <c r="A490" s="183"/>
      <c r="B490" s="184" t="str">
        <f t="shared" si="48"/>
        <v>Unlocking Current Issues: Transgender Life</v>
      </c>
      <c r="C490" s="185">
        <v>9781410380999</v>
      </c>
      <c r="D490" s="186" t="s">
        <v>6</v>
      </c>
      <c r="E490" s="186" t="s">
        <v>42</v>
      </c>
      <c r="F490" s="187" t="s">
        <v>8</v>
      </c>
      <c r="G490" s="187">
        <v>1</v>
      </c>
      <c r="H490" s="188">
        <v>43175</v>
      </c>
      <c r="I490" s="187">
        <v>2018</v>
      </c>
      <c r="J490" s="187" t="s">
        <v>8</v>
      </c>
      <c r="K490" s="189">
        <v>53.9</v>
      </c>
      <c r="L490" s="187" t="s">
        <v>26</v>
      </c>
      <c r="M490" s="187" t="s">
        <v>21</v>
      </c>
      <c r="N490" s="190" t="str">
        <f t="shared" si="44"/>
        <v/>
      </c>
      <c r="P490" s="180" t="str">
        <f t="shared" si="45"/>
        <v/>
      </c>
      <c r="Q490" s="180" t="str">
        <f t="shared" si="46"/>
        <v/>
      </c>
      <c r="R490" s="191" t="str">
        <f t="shared" si="47"/>
        <v>http://www.cengage.com/search/showresults.do?Ntk=APG&amp;Ntt=9781410380999&amp;N=197</v>
      </c>
      <c r="S490" s="192" t="s">
        <v>399</v>
      </c>
      <c r="W490" s="181"/>
      <c r="Y490" s="179"/>
    </row>
    <row r="491" spans="1:25" s="140" customFormat="1" x14ac:dyDescent="0.3">
      <c r="A491" s="183"/>
      <c r="B491" s="184" t="str">
        <f t="shared" si="48"/>
        <v xml:space="preserve">UXL Encyclopedia Of Weather And Natural Disasters </v>
      </c>
      <c r="C491" s="185">
        <v>9781410332899</v>
      </c>
      <c r="D491" s="186" t="s">
        <v>352</v>
      </c>
      <c r="E491" s="186" t="s">
        <v>19</v>
      </c>
      <c r="F491" s="187" t="s">
        <v>8</v>
      </c>
      <c r="G491" s="187">
        <v>2</v>
      </c>
      <c r="H491" s="188">
        <v>42376</v>
      </c>
      <c r="I491" s="187">
        <v>2016</v>
      </c>
      <c r="J491" s="187">
        <v>5</v>
      </c>
      <c r="K491" s="189">
        <v>583</v>
      </c>
      <c r="L491" s="187" t="s">
        <v>26</v>
      </c>
      <c r="M491" s="187" t="s">
        <v>21</v>
      </c>
      <c r="N491" s="190" t="str">
        <f t="shared" si="44"/>
        <v/>
      </c>
      <c r="P491" s="180" t="str">
        <f t="shared" si="45"/>
        <v/>
      </c>
      <c r="Q491" s="180" t="str">
        <f t="shared" si="46"/>
        <v/>
      </c>
      <c r="R491" s="191" t="str">
        <f t="shared" si="47"/>
        <v>http://www.cengage.com/search/showresults.do?Ntk=APG&amp;Ntt=9781410332899&amp;N=197</v>
      </c>
      <c r="S491" s="192" t="s">
        <v>400</v>
      </c>
      <c r="W491" s="181"/>
      <c r="Y491" s="179"/>
    </row>
    <row r="492" spans="1:25" s="140" customFormat="1" x14ac:dyDescent="0.3">
      <c r="A492" s="183"/>
      <c r="B492" s="184" t="str">
        <f t="shared" si="48"/>
        <v xml:space="preserve">UXL Endangered Species </v>
      </c>
      <c r="C492" s="185">
        <v>9781410332967</v>
      </c>
      <c r="D492" s="186" t="s">
        <v>352</v>
      </c>
      <c r="E492" s="186" t="s">
        <v>24</v>
      </c>
      <c r="F492" s="187" t="s">
        <v>8</v>
      </c>
      <c r="G492" s="187">
        <v>3</v>
      </c>
      <c r="H492" s="188">
        <v>42401</v>
      </c>
      <c r="I492" s="187">
        <v>2016</v>
      </c>
      <c r="J492" s="187">
        <v>3</v>
      </c>
      <c r="K492" s="189">
        <v>364.1</v>
      </c>
      <c r="L492" s="187" t="s">
        <v>26</v>
      </c>
      <c r="M492" s="187" t="s">
        <v>21</v>
      </c>
      <c r="N492" s="190" t="str">
        <f t="shared" si="44"/>
        <v/>
      </c>
      <c r="P492" s="180" t="str">
        <f t="shared" si="45"/>
        <v/>
      </c>
      <c r="Q492" s="180" t="str">
        <f t="shared" si="46"/>
        <v/>
      </c>
      <c r="R492" s="191" t="str">
        <f t="shared" si="47"/>
        <v>http://www.cengage.com/search/showresults.do?Ntk=APG&amp;Ntt=9781410332967&amp;N=197</v>
      </c>
      <c r="S492" s="192" t="s">
        <v>401</v>
      </c>
      <c r="W492" s="181"/>
      <c r="Y492" s="179"/>
    </row>
    <row r="493" spans="1:25" s="140" customFormat="1" x14ac:dyDescent="0.3">
      <c r="A493" s="183"/>
      <c r="B493" s="184" t="str">
        <f t="shared" si="48"/>
        <v>UXL Money: Making Sense of Economics and Personal Finance</v>
      </c>
      <c r="C493" s="185">
        <v>9781573029834</v>
      </c>
      <c r="D493" s="186" t="s">
        <v>352</v>
      </c>
      <c r="E493" s="186" t="s">
        <v>42</v>
      </c>
      <c r="F493" s="187" t="s">
        <v>8</v>
      </c>
      <c r="G493" s="187">
        <v>1</v>
      </c>
      <c r="H493" s="188">
        <v>42227</v>
      </c>
      <c r="I493" s="187">
        <v>2016</v>
      </c>
      <c r="J493" s="187">
        <v>4</v>
      </c>
      <c r="K493" s="198">
        <v>364.1</v>
      </c>
      <c r="L493" s="195" t="s">
        <v>115</v>
      </c>
      <c r="M493" s="195" t="s">
        <v>21</v>
      </c>
      <c r="N493" s="190" t="str">
        <f t="shared" si="44"/>
        <v/>
      </c>
      <c r="P493" s="180" t="str">
        <f t="shared" si="45"/>
        <v/>
      </c>
      <c r="Q493" s="180" t="str">
        <f t="shared" si="46"/>
        <v/>
      </c>
      <c r="R493" s="191" t="str">
        <f t="shared" si="47"/>
        <v>http://www.cengage.com/search/showresults.do?Ntk=APG&amp;Ntt=9781573029834&amp;N=197</v>
      </c>
      <c r="S493" s="192" t="s">
        <v>402</v>
      </c>
      <c r="W493" s="181"/>
      <c r="Y493" s="179"/>
    </row>
    <row r="494" spans="1:25" s="140" customFormat="1" x14ac:dyDescent="0.3">
      <c r="A494" s="183"/>
      <c r="B494" s="184" t="str">
        <f t="shared" si="48"/>
        <v xml:space="preserve">UXL Sustainable Living </v>
      </c>
      <c r="C494" s="185">
        <v>9781410317872</v>
      </c>
      <c r="D494" s="186" t="s">
        <v>352</v>
      </c>
      <c r="E494" s="186" t="s">
        <v>33</v>
      </c>
      <c r="F494" s="187" t="s">
        <v>8</v>
      </c>
      <c r="G494" s="187">
        <v>1</v>
      </c>
      <c r="H494" s="188">
        <v>42347</v>
      </c>
      <c r="I494" s="187">
        <v>2016</v>
      </c>
      <c r="J494" s="187">
        <v>3</v>
      </c>
      <c r="K494" s="198">
        <v>364.1</v>
      </c>
      <c r="L494" s="195" t="s">
        <v>26</v>
      </c>
      <c r="M494" s="195" t="s">
        <v>316</v>
      </c>
      <c r="N494" s="190" t="str">
        <f t="shared" si="44"/>
        <v/>
      </c>
      <c r="P494" s="180" t="str">
        <f t="shared" si="45"/>
        <v/>
      </c>
      <c r="Q494" s="180" t="str">
        <f t="shared" si="46"/>
        <v/>
      </c>
      <c r="R494" s="191" t="str">
        <f t="shared" si="47"/>
        <v>http://www.cengage.com/search/showresults.do?Ntk=APG&amp;Ntt=9781410317872&amp;N=197</v>
      </c>
      <c r="S494" s="192" t="s">
        <v>403</v>
      </c>
      <c r="W494" s="181"/>
      <c r="Y494" s="179"/>
    </row>
    <row r="495" spans="1:25" s="140" customFormat="1" x14ac:dyDescent="0.3">
      <c r="A495" s="183"/>
      <c r="B495" s="184" t="str">
        <f t="shared" si="48"/>
        <v xml:space="preserve">UXL World Eras </v>
      </c>
      <c r="C495" s="185">
        <v>9781573029780</v>
      </c>
      <c r="D495" s="186" t="s">
        <v>352</v>
      </c>
      <c r="E495" s="186" t="s">
        <v>139</v>
      </c>
      <c r="F495" s="187" t="s">
        <v>8</v>
      </c>
      <c r="G495" s="187">
        <v>1</v>
      </c>
      <c r="H495" s="188">
        <v>42367</v>
      </c>
      <c r="I495" s="187">
        <v>2016</v>
      </c>
      <c r="J495" s="187">
        <v>10</v>
      </c>
      <c r="K495" s="198">
        <v>1042.8</v>
      </c>
      <c r="L495" s="195" t="s">
        <v>115</v>
      </c>
      <c r="M495" s="195" t="s">
        <v>21</v>
      </c>
      <c r="N495" s="190" t="str">
        <f t="shared" si="44"/>
        <v/>
      </c>
      <c r="P495" s="180" t="str">
        <f t="shared" si="45"/>
        <v/>
      </c>
      <c r="Q495" s="180" t="str">
        <f t="shared" si="46"/>
        <v/>
      </c>
      <c r="R495" s="191" t="str">
        <f t="shared" si="47"/>
        <v>http://www.cengage.com/search/showresults.do?Ntk=APG&amp;Ntt=9781573029780&amp;N=197</v>
      </c>
      <c r="S495" s="192" t="s">
        <v>404</v>
      </c>
      <c r="W495" s="181"/>
      <c r="Y495" s="179"/>
    </row>
    <row r="496" spans="1:25" s="140" customFormat="1" x14ac:dyDescent="0.3">
      <c r="A496" s="183"/>
      <c r="B496" s="184" t="str">
        <f t="shared" si="48"/>
        <v>Were Native Americans the Victims of Genocide?</v>
      </c>
      <c r="C496" s="193">
        <v>9781682822920</v>
      </c>
      <c r="D496" s="194" t="s">
        <v>88</v>
      </c>
      <c r="E496" s="194" t="s">
        <v>139</v>
      </c>
      <c r="F496" s="195" t="s">
        <v>8</v>
      </c>
      <c r="G496" s="196">
        <v>1</v>
      </c>
      <c r="H496" s="197">
        <v>43096</v>
      </c>
      <c r="I496" s="196">
        <v>2018</v>
      </c>
      <c r="J496" s="195" t="s">
        <v>8</v>
      </c>
      <c r="K496" s="198">
        <v>43.92</v>
      </c>
      <c r="L496" s="195" t="s">
        <v>115</v>
      </c>
      <c r="M496" s="195" t="s">
        <v>10</v>
      </c>
      <c r="N496" s="190" t="str">
        <f t="shared" si="44"/>
        <v/>
      </c>
      <c r="P496" s="180" t="str">
        <f t="shared" si="45"/>
        <v/>
      </c>
      <c r="Q496" s="180" t="str">
        <f t="shared" si="46"/>
        <v/>
      </c>
      <c r="R496" s="191" t="str">
        <f t="shared" si="47"/>
        <v>http://www.cengage.com/search/showresults.do?Ntk=APG&amp;Ntt=9781682822920&amp;N=197</v>
      </c>
      <c r="S496" s="192" t="s">
        <v>183</v>
      </c>
      <c r="W496" s="181"/>
      <c r="Y496" s="179"/>
    </row>
    <row r="497" spans="1:25" s="140" customFormat="1" ht="28.8" x14ac:dyDescent="0.3">
      <c r="A497" s="183"/>
      <c r="B497" s="184" t="str">
        <f t="shared" si="48"/>
        <v>Westward Expansion: America's Push to the Pacific: Native American Treatment and Resistance</v>
      </c>
      <c r="C497" s="193">
        <v>9781680487701</v>
      </c>
      <c r="D497" s="194" t="s">
        <v>14</v>
      </c>
      <c r="E497" s="194" t="s">
        <v>139</v>
      </c>
      <c r="F497" s="195" t="s">
        <v>8</v>
      </c>
      <c r="G497" s="196">
        <v>1</v>
      </c>
      <c r="H497" s="197">
        <v>43132</v>
      </c>
      <c r="I497" s="196">
        <v>2018</v>
      </c>
      <c r="J497" s="195" t="s">
        <v>8</v>
      </c>
      <c r="K497" s="198">
        <v>29.54</v>
      </c>
      <c r="L497" s="195" t="s">
        <v>115</v>
      </c>
      <c r="M497" s="195" t="s">
        <v>9</v>
      </c>
      <c r="N497" s="190" t="str">
        <f t="shared" si="44"/>
        <v/>
      </c>
      <c r="P497" s="180" t="str">
        <f t="shared" si="45"/>
        <v/>
      </c>
      <c r="Q497" s="180" t="str">
        <f t="shared" si="46"/>
        <v/>
      </c>
      <c r="R497" s="191" t="str">
        <f t="shared" si="47"/>
        <v>http://www.cengage.com/search/showresults.do?Ntk=APG&amp;Ntt=9781680487701&amp;N=197</v>
      </c>
      <c r="S497" s="192" t="s">
        <v>154</v>
      </c>
      <c r="W497" s="181"/>
      <c r="Y497" s="179"/>
    </row>
    <row r="498" spans="1:25" s="140" customFormat="1" ht="28.8" x14ac:dyDescent="0.3">
      <c r="A498" s="183"/>
      <c r="B498" s="184" t="str">
        <f t="shared" si="48"/>
        <v>Westward Expansion: America's Push to the Pacific: Settlers, Traders, and Trails</v>
      </c>
      <c r="C498" s="193">
        <v>9781680487725</v>
      </c>
      <c r="D498" s="194" t="s">
        <v>14</v>
      </c>
      <c r="E498" s="194" t="s">
        <v>139</v>
      </c>
      <c r="F498" s="195" t="s">
        <v>8</v>
      </c>
      <c r="G498" s="196">
        <v>1</v>
      </c>
      <c r="H498" s="197">
        <v>43132</v>
      </c>
      <c r="I498" s="196">
        <v>2018</v>
      </c>
      <c r="J498" s="195" t="s">
        <v>8</v>
      </c>
      <c r="K498" s="198">
        <v>29.54</v>
      </c>
      <c r="L498" s="195" t="s">
        <v>115</v>
      </c>
      <c r="M498" s="195" t="s">
        <v>9</v>
      </c>
      <c r="N498" s="190" t="str">
        <f t="shared" si="44"/>
        <v/>
      </c>
      <c r="P498" s="180" t="str">
        <f t="shared" si="45"/>
        <v/>
      </c>
      <c r="Q498" s="180" t="str">
        <f t="shared" si="46"/>
        <v/>
      </c>
      <c r="R498" s="191" t="str">
        <f t="shared" si="47"/>
        <v>http://www.cengage.com/search/showresults.do?Ntk=APG&amp;Ntt=9781680487725&amp;N=197</v>
      </c>
      <c r="S498" s="192" t="s">
        <v>152</v>
      </c>
      <c r="W498" s="181"/>
      <c r="Y498" s="179"/>
    </row>
    <row r="499" spans="1:25" s="140" customFormat="1" ht="28.8" x14ac:dyDescent="0.3">
      <c r="A499" s="183"/>
      <c r="B499" s="184" t="str">
        <f t="shared" ref="B499:B516" si="49">HYPERLINK(R499,S499)</f>
        <v>Westward Expansion: America's Push to the Pacific: The Erie Canal</v>
      </c>
      <c r="C499" s="193">
        <v>9781680487664</v>
      </c>
      <c r="D499" s="194" t="s">
        <v>14</v>
      </c>
      <c r="E499" s="194" t="s">
        <v>139</v>
      </c>
      <c r="F499" s="195" t="s">
        <v>8</v>
      </c>
      <c r="G499" s="196">
        <v>1</v>
      </c>
      <c r="H499" s="197">
        <v>43129</v>
      </c>
      <c r="I499" s="196">
        <v>2018</v>
      </c>
      <c r="J499" s="195" t="s">
        <v>8</v>
      </c>
      <c r="K499" s="198">
        <v>29.54</v>
      </c>
      <c r="L499" s="195" t="s">
        <v>115</v>
      </c>
      <c r="M499" s="195" t="s">
        <v>9</v>
      </c>
      <c r="N499" s="190" t="str">
        <f t="shared" si="44"/>
        <v/>
      </c>
      <c r="P499" s="180" t="str">
        <f t="shared" si="45"/>
        <v/>
      </c>
      <c r="Q499" s="180" t="str">
        <f t="shared" si="46"/>
        <v/>
      </c>
      <c r="R499" s="191" t="str">
        <f t="shared" si="47"/>
        <v>http://www.cengage.com/search/showresults.do?Ntk=APG&amp;Ntt=9781680487664&amp;N=197</v>
      </c>
      <c r="S499" s="192" t="s">
        <v>162</v>
      </c>
      <c r="W499" s="181"/>
      <c r="Y499" s="179"/>
    </row>
    <row r="500" spans="1:25" s="140" customFormat="1" ht="28.8" x14ac:dyDescent="0.3">
      <c r="A500" s="183"/>
      <c r="B500" s="184" t="str">
        <f t="shared" si="49"/>
        <v>Westward Expansion: America's Push to the Pacific: The Gold Rush</v>
      </c>
      <c r="C500" s="193">
        <v>9781680487671</v>
      </c>
      <c r="D500" s="194" t="s">
        <v>14</v>
      </c>
      <c r="E500" s="194" t="s">
        <v>139</v>
      </c>
      <c r="F500" s="195" t="s">
        <v>8</v>
      </c>
      <c r="G500" s="196">
        <v>1</v>
      </c>
      <c r="H500" s="197">
        <v>43129</v>
      </c>
      <c r="I500" s="196">
        <v>2018</v>
      </c>
      <c r="J500" s="195" t="s">
        <v>8</v>
      </c>
      <c r="K500" s="198">
        <v>29.54</v>
      </c>
      <c r="L500" s="195" t="s">
        <v>115</v>
      </c>
      <c r="M500" s="195" t="s">
        <v>9</v>
      </c>
      <c r="N500" s="190" t="str">
        <f t="shared" si="44"/>
        <v/>
      </c>
      <c r="P500" s="180" t="str">
        <f t="shared" si="45"/>
        <v/>
      </c>
      <c r="Q500" s="180" t="str">
        <f t="shared" si="46"/>
        <v/>
      </c>
      <c r="R500" s="191" t="str">
        <f t="shared" si="47"/>
        <v>http://www.cengage.com/search/showresults.do?Ntk=APG&amp;Ntt=9781680487671&amp;N=197</v>
      </c>
      <c r="S500" s="192" t="s">
        <v>163</v>
      </c>
      <c r="W500" s="181"/>
      <c r="Y500" s="179"/>
    </row>
    <row r="501" spans="1:25" s="140" customFormat="1" ht="28.8" x14ac:dyDescent="0.3">
      <c r="A501" s="183"/>
      <c r="B501" s="184" t="str">
        <f t="shared" si="49"/>
        <v>Westward Expansion: America's Push to the Pacific: The Louisiana Purchase and the Lewis and Clark Expedition</v>
      </c>
      <c r="C501" s="193">
        <v>9781680487688</v>
      </c>
      <c r="D501" s="194" t="s">
        <v>14</v>
      </c>
      <c r="E501" s="194" t="s">
        <v>139</v>
      </c>
      <c r="F501" s="195" t="s">
        <v>8</v>
      </c>
      <c r="G501" s="196">
        <v>1</v>
      </c>
      <c r="H501" s="197">
        <v>43129</v>
      </c>
      <c r="I501" s="196">
        <v>2018</v>
      </c>
      <c r="J501" s="195" t="s">
        <v>8</v>
      </c>
      <c r="K501" s="198">
        <v>29.54</v>
      </c>
      <c r="L501" s="195" t="s">
        <v>115</v>
      </c>
      <c r="M501" s="195" t="s">
        <v>9</v>
      </c>
      <c r="N501" s="190" t="str">
        <f t="shared" si="44"/>
        <v/>
      </c>
      <c r="P501" s="180" t="str">
        <f t="shared" si="45"/>
        <v/>
      </c>
      <c r="Q501" s="180" t="str">
        <f t="shared" si="46"/>
        <v/>
      </c>
      <c r="R501" s="191" t="str">
        <f t="shared" si="47"/>
        <v>http://www.cengage.com/search/showresults.do?Ntk=APG&amp;Ntt=9781680487688&amp;N=197</v>
      </c>
      <c r="S501" s="192" t="s">
        <v>158</v>
      </c>
      <c r="W501" s="181"/>
      <c r="Y501" s="179"/>
    </row>
    <row r="502" spans="1:25" s="140" customFormat="1" ht="28.8" x14ac:dyDescent="0.3">
      <c r="A502" s="183"/>
      <c r="B502" s="184" t="str">
        <f t="shared" si="49"/>
        <v>Westward Expansion: America's Push to the Pacific: The Mexican-American War</v>
      </c>
      <c r="C502" s="193">
        <v>9781680487695</v>
      </c>
      <c r="D502" s="194" t="s">
        <v>14</v>
      </c>
      <c r="E502" s="194" t="s">
        <v>139</v>
      </c>
      <c r="F502" s="195" t="s">
        <v>8</v>
      </c>
      <c r="G502" s="196">
        <v>1</v>
      </c>
      <c r="H502" s="197">
        <v>43132</v>
      </c>
      <c r="I502" s="196">
        <v>2018</v>
      </c>
      <c r="J502" s="195" t="s">
        <v>8</v>
      </c>
      <c r="K502" s="198">
        <v>29.54</v>
      </c>
      <c r="L502" s="195" t="s">
        <v>115</v>
      </c>
      <c r="M502" s="195" t="s">
        <v>9</v>
      </c>
      <c r="N502" s="190" t="str">
        <f t="shared" si="44"/>
        <v/>
      </c>
      <c r="P502" s="180" t="str">
        <f t="shared" si="45"/>
        <v/>
      </c>
      <c r="Q502" s="180" t="str">
        <f t="shared" si="46"/>
        <v/>
      </c>
      <c r="R502" s="191" t="str">
        <f t="shared" si="47"/>
        <v>http://www.cengage.com/search/showresults.do?Ntk=APG&amp;Ntt=9781680487695&amp;N=197</v>
      </c>
      <c r="S502" s="192" t="s">
        <v>155</v>
      </c>
      <c r="W502" s="181"/>
      <c r="Y502" s="179"/>
    </row>
    <row r="503" spans="1:25" s="140" customFormat="1" ht="28.8" x14ac:dyDescent="0.3">
      <c r="A503" s="183"/>
      <c r="B503" s="184" t="str">
        <f t="shared" si="49"/>
        <v>Westward Expansion: America's Push to the Pacific: The Railroad, the Telegraph, and Other Technologies</v>
      </c>
      <c r="C503" s="193">
        <v>9781680487718</v>
      </c>
      <c r="D503" s="194" t="s">
        <v>14</v>
      </c>
      <c r="E503" s="194" t="s">
        <v>139</v>
      </c>
      <c r="F503" s="195" t="s">
        <v>8</v>
      </c>
      <c r="G503" s="196">
        <v>1</v>
      </c>
      <c r="H503" s="197">
        <v>43132</v>
      </c>
      <c r="I503" s="196">
        <v>2018</v>
      </c>
      <c r="J503" s="195" t="s">
        <v>8</v>
      </c>
      <c r="K503" s="198">
        <v>29.54</v>
      </c>
      <c r="L503" s="195" t="s">
        <v>115</v>
      </c>
      <c r="M503" s="195" t="s">
        <v>9</v>
      </c>
      <c r="N503" s="190" t="str">
        <f t="shared" si="44"/>
        <v/>
      </c>
      <c r="P503" s="180" t="str">
        <f t="shared" si="45"/>
        <v/>
      </c>
      <c r="Q503" s="180" t="str">
        <f t="shared" si="46"/>
        <v/>
      </c>
      <c r="R503" s="191" t="str">
        <f t="shared" si="47"/>
        <v>http://www.cengage.com/search/showresults.do?Ntk=APG&amp;Ntt=9781680487718&amp;N=197</v>
      </c>
      <c r="S503" s="192" t="s">
        <v>153</v>
      </c>
      <c r="W503" s="181"/>
      <c r="Y503" s="179"/>
    </row>
    <row r="504" spans="1:25" s="140" customFormat="1" ht="28.8" x14ac:dyDescent="0.3">
      <c r="A504" s="183"/>
      <c r="B504" s="184" t="str">
        <f t="shared" si="49"/>
        <v>What You Should Know About The US Presidents</v>
      </c>
      <c r="C504" s="193">
        <v>9781625136541</v>
      </c>
      <c r="D504" s="194" t="s">
        <v>14</v>
      </c>
      <c r="E504" s="194" t="s">
        <v>15</v>
      </c>
      <c r="F504" s="195" t="s">
        <v>8</v>
      </c>
      <c r="G504" s="196">
        <v>1</v>
      </c>
      <c r="H504" s="197">
        <v>43628</v>
      </c>
      <c r="I504" s="196">
        <v>2019</v>
      </c>
      <c r="J504" s="195" t="s">
        <v>8</v>
      </c>
      <c r="K504" s="198">
        <v>16.45</v>
      </c>
      <c r="L504" s="195" t="s">
        <v>16</v>
      </c>
      <c r="M504" s="195" t="s">
        <v>10</v>
      </c>
      <c r="N504" s="190" t="str">
        <f t="shared" si="44"/>
        <v/>
      </c>
      <c r="P504" s="180" t="str">
        <f t="shared" si="45"/>
        <v/>
      </c>
      <c r="Q504" s="180" t="str">
        <f t="shared" si="46"/>
        <v/>
      </c>
      <c r="R504" s="191" t="str">
        <f t="shared" si="47"/>
        <v>http://www.cengage.com/search/showresults.do?Ntk=APG&amp;Ntt=9781625136541&amp;N=197</v>
      </c>
      <c r="S504" s="192" t="s">
        <v>13</v>
      </c>
      <c r="W504" s="181"/>
      <c r="Y504" s="179"/>
    </row>
    <row r="505" spans="1:25" s="140" customFormat="1" ht="28.8" x14ac:dyDescent="0.3">
      <c r="A505" s="183"/>
      <c r="B505" s="184" t="str">
        <f t="shared" si="49"/>
        <v>Women and Society: Objectification of Women in the Media</v>
      </c>
      <c r="C505" s="193">
        <v>9781682825440</v>
      </c>
      <c r="D505" s="194" t="s">
        <v>88</v>
      </c>
      <c r="E505" s="194" t="s">
        <v>81</v>
      </c>
      <c r="F505" s="195" t="s">
        <v>8</v>
      </c>
      <c r="G505" s="196">
        <v>1</v>
      </c>
      <c r="H505" s="197">
        <v>43461</v>
      </c>
      <c r="I505" s="196">
        <v>2019</v>
      </c>
      <c r="J505" s="195" t="s">
        <v>8</v>
      </c>
      <c r="K505" s="198">
        <v>43.93</v>
      </c>
      <c r="L505" s="195" t="s">
        <v>26</v>
      </c>
      <c r="M505" s="195" t="s">
        <v>10</v>
      </c>
      <c r="N505" s="190" t="str">
        <f t="shared" si="44"/>
        <v/>
      </c>
      <c r="P505" s="180" t="str">
        <f t="shared" si="45"/>
        <v/>
      </c>
      <c r="Q505" s="180" t="str">
        <f t="shared" si="46"/>
        <v/>
      </c>
      <c r="R505" s="191" t="str">
        <f t="shared" si="47"/>
        <v>http://www.cengage.com/search/showresults.do?Ntk=APG&amp;Ntt=9781682825440&amp;N=197</v>
      </c>
      <c r="S505" s="192" t="s">
        <v>113</v>
      </c>
      <c r="W505" s="181"/>
      <c r="Y505" s="179"/>
    </row>
    <row r="506" spans="1:25" s="140" customFormat="1" ht="28.8" x14ac:dyDescent="0.3">
      <c r="A506" s="183"/>
      <c r="B506" s="184" t="str">
        <f t="shared" si="49"/>
        <v>Women and Society: Violence Against Women</v>
      </c>
      <c r="C506" s="193">
        <v>9781682825464</v>
      </c>
      <c r="D506" s="194" t="s">
        <v>88</v>
      </c>
      <c r="E506" s="194" t="s">
        <v>81</v>
      </c>
      <c r="F506" s="195" t="s">
        <v>8</v>
      </c>
      <c r="G506" s="196">
        <v>1</v>
      </c>
      <c r="H506" s="197">
        <v>43461</v>
      </c>
      <c r="I506" s="196">
        <v>2019</v>
      </c>
      <c r="J506" s="195" t="s">
        <v>8</v>
      </c>
      <c r="K506" s="198">
        <v>43.93</v>
      </c>
      <c r="L506" s="195" t="s">
        <v>26</v>
      </c>
      <c r="M506" s="195" t="s">
        <v>10</v>
      </c>
      <c r="N506" s="190" t="str">
        <f t="shared" si="44"/>
        <v/>
      </c>
      <c r="P506" s="180" t="str">
        <f t="shared" si="45"/>
        <v/>
      </c>
      <c r="Q506" s="180" t="str">
        <f t="shared" si="46"/>
        <v/>
      </c>
      <c r="R506" s="191" t="str">
        <f t="shared" si="47"/>
        <v>http://www.cengage.com/search/showresults.do?Ntk=APG&amp;Ntt=9781682825464&amp;N=197</v>
      </c>
      <c r="S506" s="192" t="s">
        <v>108</v>
      </c>
      <c r="W506" s="181"/>
      <c r="Y506" s="179"/>
    </row>
    <row r="507" spans="1:25" s="140" customFormat="1" ht="28.8" x14ac:dyDescent="0.3">
      <c r="A507" s="183"/>
      <c r="B507" s="184" t="str">
        <f t="shared" si="49"/>
        <v>Women and Society: Women and Feminism Today</v>
      </c>
      <c r="C507" s="193">
        <v>9781682825488</v>
      </c>
      <c r="D507" s="194" t="s">
        <v>88</v>
      </c>
      <c r="E507" s="194" t="s">
        <v>81</v>
      </c>
      <c r="F507" s="195" t="s">
        <v>8</v>
      </c>
      <c r="G507" s="196">
        <v>1</v>
      </c>
      <c r="H507" s="197">
        <v>43462</v>
      </c>
      <c r="I507" s="196">
        <v>2019</v>
      </c>
      <c r="J507" s="195" t="s">
        <v>8</v>
      </c>
      <c r="K507" s="198">
        <v>43.93</v>
      </c>
      <c r="L507" s="195" t="s">
        <v>26</v>
      </c>
      <c r="M507" s="195" t="s">
        <v>10</v>
      </c>
      <c r="N507" s="190" t="str">
        <f t="shared" si="44"/>
        <v/>
      </c>
      <c r="P507" s="180" t="str">
        <f t="shared" si="45"/>
        <v/>
      </c>
      <c r="Q507" s="180" t="str">
        <f t="shared" si="46"/>
        <v/>
      </c>
      <c r="R507" s="191" t="str">
        <f t="shared" si="47"/>
        <v>http://www.cengage.com/search/showresults.do?Ntk=APG&amp;Ntt=9781682825488&amp;N=197</v>
      </c>
      <c r="S507" s="192" t="s">
        <v>105</v>
      </c>
      <c r="W507" s="181"/>
      <c r="Y507" s="179"/>
    </row>
    <row r="508" spans="1:25" s="140" customFormat="1" ht="28.8" x14ac:dyDescent="0.3">
      <c r="A508" s="183"/>
      <c r="B508" s="184" t="str">
        <f t="shared" si="49"/>
        <v>Women and Society: Women and Sports</v>
      </c>
      <c r="C508" s="193">
        <v>9781682825501</v>
      </c>
      <c r="D508" s="194" t="s">
        <v>88</v>
      </c>
      <c r="E508" s="194" t="s">
        <v>81</v>
      </c>
      <c r="F508" s="195" t="s">
        <v>8</v>
      </c>
      <c r="G508" s="196">
        <v>1</v>
      </c>
      <c r="H508" s="197">
        <v>43461</v>
      </c>
      <c r="I508" s="196">
        <v>2019</v>
      </c>
      <c r="J508" s="195" t="s">
        <v>8</v>
      </c>
      <c r="K508" s="189">
        <v>43.93</v>
      </c>
      <c r="L508" s="187" t="s">
        <v>26</v>
      </c>
      <c r="M508" s="187" t="s">
        <v>10</v>
      </c>
      <c r="N508" s="190" t="str">
        <f t="shared" si="44"/>
        <v/>
      </c>
      <c r="P508" s="180" t="str">
        <f t="shared" si="45"/>
        <v/>
      </c>
      <c r="Q508" s="180" t="str">
        <f t="shared" si="46"/>
        <v/>
      </c>
      <c r="R508" s="191" t="str">
        <f t="shared" si="47"/>
        <v>http://www.cengage.com/search/showresults.do?Ntk=APG&amp;Ntt=9781682825501&amp;N=197</v>
      </c>
      <c r="S508" s="192" t="s">
        <v>107</v>
      </c>
      <c r="W508" s="181"/>
      <c r="Y508" s="179"/>
    </row>
    <row r="509" spans="1:25" s="140" customFormat="1" ht="28.8" x14ac:dyDescent="0.3">
      <c r="A509" s="183"/>
      <c r="B509" s="184" t="str">
        <f t="shared" si="49"/>
        <v>Women and Society: Women and the Family</v>
      </c>
      <c r="C509" s="193">
        <v>9781682825525</v>
      </c>
      <c r="D509" s="194" t="s">
        <v>88</v>
      </c>
      <c r="E509" s="194" t="s">
        <v>81</v>
      </c>
      <c r="F509" s="195" t="s">
        <v>8</v>
      </c>
      <c r="G509" s="196">
        <v>1</v>
      </c>
      <c r="H509" s="197">
        <v>43462</v>
      </c>
      <c r="I509" s="196">
        <v>2019</v>
      </c>
      <c r="J509" s="195" t="s">
        <v>8</v>
      </c>
      <c r="K509" s="189">
        <v>43.93</v>
      </c>
      <c r="L509" s="187" t="s">
        <v>26</v>
      </c>
      <c r="M509" s="187" t="s">
        <v>10</v>
      </c>
      <c r="N509" s="190" t="str">
        <f t="shared" si="44"/>
        <v/>
      </c>
      <c r="P509" s="180" t="str">
        <f t="shared" si="45"/>
        <v/>
      </c>
      <c r="Q509" s="180" t="str">
        <f t="shared" si="46"/>
        <v/>
      </c>
      <c r="R509" s="191" t="str">
        <f t="shared" si="47"/>
        <v>http://www.cengage.com/search/showresults.do?Ntk=APG&amp;Ntt=9781682825525&amp;N=197</v>
      </c>
      <c r="S509" s="192" t="s">
        <v>101</v>
      </c>
      <c r="W509" s="181"/>
      <c r="Y509" s="179"/>
    </row>
    <row r="510" spans="1:25" s="140" customFormat="1" ht="28.8" x14ac:dyDescent="0.3">
      <c r="A510" s="183"/>
      <c r="B510" s="184" t="str">
        <f t="shared" si="49"/>
        <v>Women and Society: Women in the Workplace</v>
      </c>
      <c r="C510" s="193">
        <v>9781682825549</v>
      </c>
      <c r="D510" s="194" t="s">
        <v>88</v>
      </c>
      <c r="E510" s="194" t="s">
        <v>81</v>
      </c>
      <c r="F510" s="195" t="s">
        <v>8</v>
      </c>
      <c r="G510" s="196">
        <v>1</v>
      </c>
      <c r="H510" s="197">
        <v>43461</v>
      </c>
      <c r="I510" s="196">
        <v>2019</v>
      </c>
      <c r="J510" s="195" t="s">
        <v>8</v>
      </c>
      <c r="K510" s="189">
        <v>43.93</v>
      </c>
      <c r="L510" s="187" t="s">
        <v>26</v>
      </c>
      <c r="M510" s="187" t="s">
        <v>10</v>
      </c>
      <c r="N510" s="190" t="str">
        <f t="shared" si="44"/>
        <v/>
      </c>
      <c r="P510" s="180" t="str">
        <f t="shared" si="45"/>
        <v/>
      </c>
      <c r="Q510" s="180" t="str">
        <f t="shared" si="46"/>
        <v/>
      </c>
      <c r="R510" s="191" t="str">
        <f t="shared" si="47"/>
        <v>http://www.cengage.com/search/showresults.do?Ntk=APG&amp;Ntt=9781682825549&amp;N=197</v>
      </c>
      <c r="S510" s="192" t="s">
        <v>106</v>
      </c>
      <c r="W510" s="181"/>
      <c r="Y510" s="179"/>
    </row>
    <row r="511" spans="1:25" s="140" customFormat="1" x14ac:dyDescent="0.3">
      <c r="A511" s="183"/>
      <c r="B511" s="184" t="str">
        <f t="shared" si="49"/>
        <v xml:space="preserve">World Of Forensic Science </v>
      </c>
      <c r="C511" s="185">
        <v>9781410332851</v>
      </c>
      <c r="D511" s="186" t="s">
        <v>6</v>
      </c>
      <c r="E511" s="186" t="s">
        <v>406</v>
      </c>
      <c r="F511" s="187" t="s">
        <v>8</v>
      </c>
      <c r="G511" s="187">
        <v>2</v>
      </c>
      <c r="H511" s="188">
        <v>42424</v>
      </c>
      <c r="I511" s="187">
        <v>2016</v>
      </c>
      <c r="J511" s="187">
        <v>2</v>
      </c>
      <c r="K511" s="189">
        <v>411.4</v>
      </c>
      <c r="L511" s="187" t="s">
        <v>9</v>
      </c>
      <c r="M511" s="187" t="s">
        <v>84</v>
      </c>
      <c r="N511" s="190" t="str">
        <f t="shared" si="44"/>
        <v/>
      </c>
      <c r="P511" s="180" t="str">
        <f t="shared" si="45"/>
        <v/>
      </c>
      <c r="Q511" s="180" t="str">
        <f t="shared" si="46"/>
        <v/>
      </c>
      <c r="R511" s="191" t="str">
        <f t="shared" si="47"/>
        <v>http://www.cengage.com/search/showresults.do?Ntk=APG&amp;Ntt=9781410332851&amp;N=197</v>
      </c>
      <c r="S511" s="192" t="s">
        <v>405</v>
      </c>
      <c r="W511" s="181"/>
      <c r="Y511" s="179"/>
    </row>
    <row r="512" spans="1:25" s="140" customFormat="1" x14ac:dyDescent="0.3">
      <c r="A512" s="183"/>
      <c r="B512" s="184" t="str">
        <f t="shared" si="49"/>
        <v xml:space="preserve">Worldmark Encyclopedia Of Cultures And Daily Life </v>
      </c>
      <c r="C512" s="185">
        <v>9781410338976</v>
      </c>
      <c r="D512" s="186" t="s">
        <v>6</v>
      </c>
      <c r="E512" s="186" t="s">
        <v>189</v>
      </c>
      <c r="F512" s="187" t="s">
        <v>8</v>
      </c>
      <c r="G512" s="187">
        <v>3</v>
      </c>
      <c r="H512" s="188">
        <v>42732</v>
      </c>
      <c r="I512" s="187">
        <v>2017</v>
      </c>
      <c r="J512" s="187">
        <v>5</v>
      </c>
      <c r="K512" s="189">
        <v>885.5</v>
      </c>
      <c r="L512" s="187" t="s">
        <v>9</v>
      </c>
      <c r="M512" s="187" t="s">
        <v>84</v>
      </c>
      <c r="N512" s="190" t="str">
        <f t="shared" si="44"/>
        <v/>
      </c>
      <c r="P512" s="180" t="str">
        <f t="shared" si="45"/>
        <v/>
      </c>
      <c r="Q512" s="180" t="str">
        <f t="shared" si="46"/>
        <v/>
      </c>
      <c r="R512" s="191" t="str">
        <f t="shared" si="47"/>
        <v>http://www.cengage.com/search/showresults.do?Ntk=APG&amp;Ntt=9781410338976&amp;N=197</v>
      </c>
      <c r="S512" s="192" t="s">
        <v>407</v>
      </c>
      <c r="W512" s="181"/>
      <c r="Y512" s="179"/>
    </row>
    <row r="513" spans="1:25" s="140" customFormat="1" x14ac:dyDescent="0.3">
      <c r="A513" s="183"/>
      <c r="B513" s="184" t="str">
        <f t="shared" si="49"/>
        <v xml:space="preserve">Worldmark Encyclopedia Of the Nations </v>
      </c>
      <c r="C513" s="185">
        <v>9781410338990</v>
      </c>
      <c r="D513" s="186" t="s">
        <v>6</v>
      </c>
      <c r="E513" s="186" t="s">
        <v>189</v>
      </c>
      <c r="F513" s="187" t="s">
        <v>8</v>
      </c>
      <c r="G513" s="187">
        <v>14</v>
      </c>
      <c r="H513" s="188">
        <v>42803</v>
      </c>
      <c r="I513" s="187">
        <v>2017</v>
      </c>
      <c r="J513" s="187">
        <v>5</v>
      </c>
      <c r="K513" s="189">
        <v>885.5</v>
      </c>
      <c r="L513" s="187" t="s">
        <v>9</v>
      </c>
      <c r="M513" s="187" t="s">
        <v>84</v>
      </c>
      <c r="N513" s="190" t="str">
        <f t="shared" si="44"/>
        <v/>
      </c>
      <c r="P513" s="180" t="str">
        <f t="shared" si="45"/>
        <v/>
      </c>
      <c r="Q513" s="180" t="str">
        <f t="shared" si="46"/>
        <v/>
      </c>
      <c r="R513" s="191" t="str">
        <f t="shared" si="47"/>
        <v>http://www.cengage.com/search/showresults.do?Ntk=APG&amp;Ntt=9781410338990&amp;N=197</v>
      </c>
      <c r="S513" s="192" t="s">
        <v>408</v>
      </c>
      <c r="W513" s="181"/>
      <c r="Y513" s="179"/>
    </row>
    <row r="514" spans="1:25" s="140" customFormat="1" x14ac:dyDescent="0.3">
      <c r="A514" s="183"/>
      <c r="B514" s="184" t="str">
        <f t="shared" si="49"/>
        <v xml:space="preserve">Worldmark Encyclopedia Ofthe States </v>
      </c>
      <c r="C514" s="185">
        <v>9781410333445</v>
      </c>
      <c r="D514" s="186" t="s">
        <v>6</v>
      </c>
      <c r="E514" s="186" t="s">
        <v>119</v>
      </c>
      <c r="F514" s="187" t="s">
        <v>8</v>
      </c>
      <c r="G514" s="187">
        <v>8</v>
      </c>
      <c r="H514" s="188">
        <v>42419</v>
      </c>
      <c r="I514" s="187">
        <v>2016</v>
      </c>
      <c r="J514" s="187">
        <v>2</v>
      </c>
      <c r="K514" s="22">
        <v>493.9</v>
      </c>
      <c r="L514" s="19" t="s">
        <v>16</v>
      </c>
      <c r="M514" s="19" t="s">
        <v>10</v>
      </c>
      <c r="N514" s="190" t="str">
        <f t="shared" si="44"/>
        <v/>
      </c>
      <c r="P514" s="180" t="str">
        <f t="shared" si="45"/>
        <v/>
      </c>
      <c r="Q514" s="180" t="str">
        <f t="shared" si="46"/>
        <v/>
      </c>
      <c r="R514" s="191" t="str">
        <f t="shared" si="47"/>
        <v>http://www.cengage.com/search/showresults.do?Ntk=APG&amp;Ntt=9781410333445&amp;N=197</v>
      </c>
      <c r="S514" s="192" t="s">
        <v>409</v>
      </c>
      <c r="W514" s="181"/>
      <c r="Y514" s="179"/>
    </row>
    <row r="515" spans="1:25" s="140" customFormat="1" x14ac:dyDescent="0.3">
      <c r="A515" s="183"/>
      <c r="B515" s="184" t="str">
        <f t="shared" si="49"/>
        <v xml:space="preserve">Worldmark Global Business And Economy Issues </v>
      </c>
      <c r="C515" s="185">
        <v>9781410317599</v>
      </c>
      <c r="D515" s="186" t="s">
        <v>6</v>
      </c>
      <c r="E515" s="186" t="s">
        <v>131</v>
      </c>
      <c r="F515" s="187" t="s">
        <v>8</v>
      </c>
      <c r="G515" s="187">
        <v>1</v>
      </c>
      <c r="H515" s="188">
        <v>42240</v>
      </c>
      <c r="I515" s="187">
        <v>2016</v>
      </c>
      <c r="J515" s="187">
        <v>2</v>
      </c>
      <c r="K515" s="22">
        <v>414.7</v>
      </c>
      <c r="L515" s="19" t="s">
        <v>9</v>
      </c>
      <c r="M515" s="19" t="s">
        <v>83</v>
      </c>
      <c r="N515" s="190" t="str">
        <f t="shared" si="44"/>
        <v/>
      </c>
      <c r="P515" s="180" t="str">
        <f t="shared" si="45"/>
        <v/>
      </c>
      <c r="Q515" s="180" t="str">
        <f t="shared" si="46"/>
        <v/>
      </c>
      <c r="R515" s="191" t="str">
        <f t="shared" si="47"/>
        <v>http://www.cengage.com/search/showresults.do?Ntk=APG&amp;Ntt=9781410317599&amp;N=197</v>
      </c>
      <c r="S515" s="192" t="s">
        <v>410</v>
      </c>
      <c r="W515" s="181"/>
      <c r="Y515" s="179"/>
    </row>
    <row r="516" spans="1:25" s="140" customFormat="1" x14ac:dyDescent="0.3">
      <c r="A516" s="183"/>
      <c r="B516" s="184" t="str">
        <f t="shared" si="49"/>
        <v xml:space="preserve">Worldmark Global Health And Medicine Issues </v>
      </c>
      <c r="C516" s="185">
        <v>9781410317551</v>
      </c>
      <c r="D516" s="186" t="s">
        <v>6</v>
      </c>
      <c r="E516" s="186" t="s">
        <v>324</v>
      </c>
      <c r="F516" s="187" t="s">
        <v>8</v>
      </c>
      <c r="G516" s="187">
        <v>1</v>
      </c>
      <c r="H516" s="188">
        <v>42256</v>
      </c>
      <c r="I516" s="187">
        <v>2016</v>
      </c>
      <c r="J516" s="187">
        <v>2</v>
      </c>
      <c r="K516" s="22">
        <v>414.7</v>
      </c>
      <c r="L516" s="19" t="s">
        <v>9</v>
      </c>
      <c r="M516" s="19" t="s">
        <v>10</v>
      </c>
      <c r="N516" s="190" t="str">
        <f t="shared" si="44"/>
        <v/>
      </c>
      <c r="P516" s="180" t="str">
        <f t="shared" si="45"/>
        <v/>
      </c>
      <c r="Q516" s="180" t="str">
        <f t="shared" si="46"/>
        <v/>
      </c>
      <c r="R516" s="191" t="str">
        <f t="shared" si="47"/>
        <v>http://www.cengage.com/search/showresults.do?Ntk=APG&amp;Ntt=9781410317551&amp;N=197</v>
      </c>
      <c r="S516" s="192" t="s">
        <v>411</v>
      </c>
      <c r="W516" s="181"/>
      <c r="Y516" s="179"/>
    </row>
    <row r="517" spans="1:25" ht="21.45" customHeight="1" x14ac:dyDescent="0.4">
      <c r="A517" s="142"/>
      <c r="B517" s="143"/>
      <c r="C517" s="165"/>
      <c r="D517" s="144"/>
      <c r="E517" s="144"/>
      <c r="F517" s="144"/>
      <c r="G517" s="143"/>
      <c r="H517" s="145"/>
      <c r="I517" s="146"/>
      <c r="J517" s="143"/>
      <c r="K517" s="143"/>
      <c r="L517" s="147"/>
      <c r="M517" s="8" t="s">
        <v>923</v>
      </c>
      <c r="N517" s="166">
        <f>SUM(N10:N516)</f>
        <v>0</v>
      </c>
      <c r="O517" s="140"/>
      <c r="Q517" s="4"/>
      <c r="U517" s="4"/>
    </row>
    <row r="518" spans="1:25" ht="21" x14ac:dyDescent="0.4">
      <c r="A518" s="142"/>
      <c r="B518" s="143"/>
      <c r="C518" s="143"/>
      <c r="D518" s="144"/>
      <c r="E518" s="144"/>
      <c r="F518" s="144"/>
      <c r="G518" s="143"/>
      <c r="H518" s="145"/>
      <c r="I518" s="146"/>
      <c r="J518" s="143"/>
      <c r="K518" s="143"/>
      <c r="L518" s="147"/>
      <c r="M518" s="8" t="s">
        <v>2364</v>
      </c>
      <c r="N518" s="166">
        <f>'Striving Reader'!O577</f>
        <v>0</v>
      </c>
      <c r="O518" s="140"/>
      <c r="Q518" s="4"/>
    </row>
    <row r="519" spans="1:25" s="135" customFormat="1" ht="21" x14ac:dyDescent="0.4">
      <c r="A519" s="148"/>
      <c r="B519" s="133"/>
      <c r="C519" s="133"/>
      <c r="D519" s="149"/>
      <c r="E519" s="149"/>
      <c r="F519" s="149"/>
      <c r="G519" s="133"/>
      <c r="H519" s="150"/>
      <c r="I519" s="151"/>
      <c r="J519" s="133"/>
      <c r="K519" s="133"/>
      <c r="L519" s="134"/>
      <c r="M519" s="8" t="s">
        <v>2365</v>
      </c>
      <c r="N519" s="166">
        <f>SUM(N517:N518)</f>
        <v>0</v>
      </c>
      <c r="O519" s="140"/>
      <c r="P519" s="136"/>
      <c r="Q519" s="136"/>
      <c r="W519" s="182"/>
    </row>
    <row r="520" spans="1:25" ht="63" customHeight="1" x14ac:dyDescent="0.6">
      <c r="A520" s="152"/>
      <c r="B520" s="216" t="s">
        <v>2363</v>
      </c>
      <c r="C520" s="216"/>
      <c r="D520" s="216"/>
      <c r="E520" s="216"/>
      <c r="F520" s="216"/>
      <c r="G520" s="216"/>
      <c r="H520" s="216"/>
      <c r="I520" s="216"/>
      <c r="J520" s="217" t="s">
        <v>920</v>
      </c>
      <c r="K520" s="217"/>
      <c r="L520" s="217"/>
      <c r="M520" s="217"/>
      <c r="N520" s="153"/>
      <c r="O520" s="140"/>
    </row>
    <row r="521" spans="1:25" ht="21" x14ac:dyDescent="0.4">
      <c r="A521" s="152"/>
      <c r="B521" s="227"/>
      <c r="C521" s="227"/>
      <c r="D521" s="227"/>
      <c r="E521" s="227"/>
      <c r="F521" s="227"/>
      <c r="G521" s="227"/>
      <c r="H521" s="227"/>
      <c r="I521" s="218" t="s">
        <v>909</v>
      </c>
      <c r="J521" s="218"/>
      <c r="K521" s="218"/>
      <c r="L521" s="154" t="s">
        <v>910</v>
      </c>
      <c r="M521" s="223" t="s">
        <v>2366</v>
      </c>
      <c r="N521" s="223"/>
      <c r="O521" s="140"/>
      <c r="P521" s="4"/>
    </row>
    <row r="522" spans="1:25" ht="21" x14ac:dyDescent="0.4">
      <c r="A522" s="152"/>
      <c r="B522" s="224" t="s">
        <v>911</v>
      </c>
      <c r="C522" s="225"/>
      <c r="D522" s="225"/>
      <c r="E522" s="225"/>
      <c r="F522" s="225"/>
      <c r="G522" s="225"/>
      <c r="H522" s="226"/>
      <c r="I522" s="219" t="s">
        <v>912</v>
      </c>
      <c r="J522" s="219"/>
      <c r="K522" s="167">
        <v>3999</v>
      </c>
      <c r="L522" s="168">
        <v>0.3</v>
      </c>
      <c r="M522" s="222" t="str">
        <f>IF($N$519&lt;2000,"Less than $2,000",IF($N$519&gt;3999.99,0,IF($N$519&lt;K522,$N$519*(1-$L522),IF($N$519&gt;9999.99,0))))</f>
        <v>Less than $2,000</v>
      </c>
      <c r="N522" s="222" t="b">
        <f>IF(N$484&lt;2000,"Less than $2,000",IF($I$484&gt;3999.99,0,IF($I$484&lt;L522,$I$484*(1-$H522),IF($I$484&gt;9999.99,0))))</f>
        <v>0</v>
      </c>
      <c r="O522" s="140"/>
      <c r="Q522" s="5"/>
    </row>
    <row r="523" spans="1:25" ht="21" x14ac:dyDescent="0.4">
      <c r="A523" s="152"/>
      <c r="B523" s="224" t="s">
        <v>913</v>
      </c>
      <c r="C523" s="225"/>
      <c r="D523" s="225"/>
      <c r="E523" s="225"/>
      <c r="F523" s="225"/>
      <c r="G523" s="225"/>
      <c r="H523" s="226"/>
      <c r="I523" s="219" t="s">
        <v>914</v>
      </c>
      <c r="J523" s="219"/>
      <c r="K523" s="167">
        <v>5999</v>
      </c>
      <c r="L523" s="168">
        <v>0.35</v>
      </c>
      <c r="M523" s="220">
        <f>IF(M522&gt;0,0,IF($N$519&lt;K523,$N$519*(1-L523),0))</f>
        <v>0</v>
      </c>
      <c r="N523" s="221">
        <f>IF(N522&gt;0,0,IF($I$484&lt;L523,$I$484*(1-$H$489),0))</f>
        <v>0</v>
      </c>
      <c r="O523" s="140"/>
    </row>
    <row r="524" spans="1:25" ht="21" x14ac:dyDescent="0.4">
      <c r="A524" s="152"/>
      <c r="B524" s="224" t="s">
        <v>915</v>
      </c>
      <c r="C524" s="225"/>
      <c r="D524" s="225"/>
      <c r="E524" s="225"/>
      <c r="F524" s="225"/>
      <c r="G524" s="225"/>
      <c r="H524" s="226"/>
      <c r="I524" s="219" t="s">
        <v>916</v>
      </c>
      <c r="J524" s="219"/>
      <c r="K524" s="167">
        <v>7999</v>
      </c>
      <c r="L524" s="168">
        <v>0.4</v>
      </c>
      <c r="M524" s="220">
        <f>IF(M522&gt;0,0,IF(M523&gt;0,0,IF($N$519&lt;K524,$N$519*(1-L524),0)))</f>
        <v>0</v>
      </c>
      <c r="N524" s="221">
        <f>IF(N522&gt;0,0,IF(N523&gt;0,0,IF($I$484&lt;L524,$I$484*(1-M524),0)))</f>
        <v>0</v>
      </c>
      <c r="O524" s="140"/>
      <c r="Q524" s="5"/>
    </row>
    <row r="525" spans="1:25" ht="21" x14ac:dyDescent="0.4">
      <c r="A525" s="152"/>
      <c r="B525" s="224" t="s">
        <v>917</v>
      </c>
      <c r="C525" s="225"/>
      <c r="D525" s="225"/>
      <c r="E525" s="225"/>
      <c r="F525" s="225"/>
      <c r="G525" s="225"/>
      <c r="H525" s="226"/>
      <c r="I525" s="230" t="s">
        <v>918</v>
      </c>
      <c r="J525" s="230"/>
      <c r="K525" s="169" t="s">
        <v>924</v>
      </c>
      <c r="L525" s="168">
        <v>0.45</v>
      </c>
      <c r="M525" s="220">
        <f>IF(M522&gt;0,0,IF(M523&gt;0,0,IF(M524&gt;0,0,IF($N$519&gt;=K524,$N$519*(1-L525)))))</f>
        <v>0</v>
      </c>
      <c r="N525" s="221">
        <f>IF(N522&gt;0,0,IF(N523&gt;0,0,IF(N524&gt;0,0,IF($I$484&gt;=L524,$I$484*(1-M525)))))</f>
        <v>0</v>
      </c>
      <c r="O525" s="140"/>
      <c r="P525" s="4">
        <f>SUM(M522:N525)</f>
        <v>0</v>
      </c>
      <c r="Q525" s="2" t="e">
        <f>1-(P525/N519)</f>
        <v>#DIV/0!</v>
      </c>
    </row>
    <row r="526" spans="1:25" ht="21" x14ac:dyDescent="0.4">
      <c r="A526" s="152"/>
      <c r="B526" s="161"/>
      <c r="C526" s="161"/>
      <c r="D526" s="161"/>
      <c r="E526" s="161"/>
      <c r="F526" s="161"/>
      <c r="G526" s="161"/>
      <c r="H526" s="161"/>
      <c r="I526" s="162"/>
      <c r="J526" s="162"/>
      <c r="K526" s="162"/>
      <c r="L526" s="163"/>
      <c r="M526" s="164"/>
      <c r="N526" s="164"/>
      <c r="Q526" s="5"/>
    </row>
    <row r="527" spans="1:25" ht="21" x14ac:dyDescent="0.4">
      <c r="A527" s="152"/>
      <c r="B527" s="161"/>
      <c r="C527" s="161"/>
      <c r="D527" s="161"/>
      <c r="E527" s="161"/>
      <c r="F527" s="161"/>
      <c r="G527" s="161"/>
      <c r="H527" s="161"/>
      <c r="I527" s="162"/>
      <c r="J527" s="162"/>
      <c r="K527" s="162"/>
      <c r="L527" s="163"/>
      <c r="M527" s="164"/>
      <c r="N527" s="164"/>
      <c r="Q527" s="5"/>
    </row>
    <row r="528" spans="1:25" ht="21" x14ac:dyDescent="0.4">
      <c r="A528" s="142"/>
      <c r="B528" s="143"/>
      <c r="C528" s="143"/>
      <c r="D528" s="144"/>
      <c r="E528" s="144"/>
      <c r="F528" s="144"/>
      <c r="G528" s="143"/>
      <c r="H528" s="145"/>
      <c r="I528" s="146"/>
      <c r="J528" s="143"/>
      <c r="K528" s="143"/>
      <c r="L528" s="147"/>
      <c r="M528" s="8" t="s">
        <v>2367</v>
      </c>
      <c r="N528" s="166">
        <f>'Addtl eBooks'!L381</f>
        <v>0</v>
      </c>
      <c r="Q528" s="4"/>
    </row>
    <row r="529" spans="1:14" ht="25.8" x14ac:dyDescent="0.5">
      <c r="A529" s="152"/>
      <c r="B529" s="155"/>
      <c r="C529" s="155"/>
      <c r="D529" s="156"/>
      <c r="E529" s="157"/>
      <c r="F529" s="155"/>
      <c r="G529" s="155"/>
      <c r="H529" s="155"/>
      <c r="I529" s="155"/>
      <c r="J529" s="156"/>
      <c r="K529" s="158"/>
      <c r="L529" s="170"/>
      <c r="M529" s="172" t="s">
        <v>919</v>
      </c>
      <c r="N529" s="171">
        <f>N528+P525</f>
        <v>0</v>
      </c>
    </row>
    <row r="530" spans="1:14" ht="21" x14ac:dyDescent="0.3">
      <c r="A530" s="228" t="s">
        <v>921</v>
      </c>
      <c r="B530" s="229"/>
      <c r="C530" s="229"/>
      <c r="D530" s="229"/>
      <c r="E530" s="229"/>
      <c r="F530" s="229"/>
      <c r="G530" s="229"/>
      <c r="H530" s="229"/>
      <c r="I530" s="229"/>
      <c r="J530" s="229"/>
      <c r="K530" s="229"/>
      <c r="L530" s="229"/>
      <c r="M530" s="229"/>
      <c r="N530" s="173"/>
    </row>
  </sheetData>
  <sortState xmlns:xlrd2="http://schemas.microsoft.com/office/spreadsheetml/2017/richdata2" ref="A10:S516">
    <sortCondition ref="B10:B516"/>
  </sortState>
  <mergeCells count="39">
    <mergeCell ref="A530:M530"/>
    <mergeCell ref="I524:J524"/>
    <mergeCell ref="I525:J525"/>
    <mergeCell ref="M525:N525"/>
    <mergeCell ref="M524:N524"/>
    <mergeCell ref="B524:H524"/>
    <mergeCell ref="B525:H525"/>
    <mergeCell ref="B520:I520"/>
    <mergeCell ref="J520:M520"/>
    <mergeCell ref="I521:K521"/>
    <mergeCell ref="I522:J522"/>
    <mergeCell ref="I523:J523"/>
    <mergeCell ref="M523:N523"/>
    <mergeCell ref="M522:N522"/>
    <mergeCell ref="M521:N521"/>
    <mergeCell ref="B522:H522"/>
    <mergeCell ref="B523:H523"/>
    <mergeCell ref="B521:H521"/>
    <mergeCell ref="A1:N1"/>
    <mergeCell ref="A2:N2"/>
    <mergeCell ref="C5:F5"/>
    <mergeCell ref="C4:F4"/>
    <mergeCell ref="C3:F3"/>
    <mergeCell ref="A4:B4"/>
    <mergeCell ref="A5:B5"/>
    <mergeCell ref="G4:K4"/>
    <mergeCell ref="G3:K3"/>
    <mergeCell ref="L3:N3"/>
    <mergeCell ref="L4:N4"/>
    <mergeCell ref="G5:K5"/>
    <mergeCell ref="L5:N5"/>
    <mergeCell ref="A8:B8"/>
    <mergeCell ref="G6:J8"/>
    <mergeCell ref="A3:B3"/>
    <mergeCell ref="C6:F6"/>
    <mergeCell ref="C7:F7"/>
    <mergeCell ref="C8:F8"/>
    <mergeCell ref="A6:B6"/>
    <mergeCell ref="A7:B7"/>
  </mergeCells>
  <pageMargins left="0.7" right="0.7" top="0.75" bottom="0.75" header="0.3" footer="0.3"/>
  <pageSetup scale="55" fitToHeight="10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3CED-0484-4A92-8BFC-94C0C561E64A}">
  <sheetPr>
    <tabColor theme="4"/>
    <pageSetUpPr fitToPage="1"/>
  </sheetPr>
  <dimension ref="A1:R381"/>
  <sheetViews>
    <sheetView showGridLines="0" zoomScale="90" zoomScaleNormal="90" workbookViewId="0">
      <pane ySplit="2" topLeftCell="A3" activePane="bottomLeft" state="frozen"/>
      <selection pane="bottomLeft" activeCell="D6" sqref="D6"/>
    </sheetView>
  </sheetViews>
  <sheetFormatPr defaultRowHeight="14.4" x14ac:dyDescent="0.3"/>
  <cols>
    <col min="1" max="1" width="12.44140625" customWidth="1"/>
    <col min="2" max="2" width="62.77734375" customWidth="1"/>
    <col min="3" max="3" width="15.5546875" customWidth="1"/>
    <col min="4" max="4" width="28.21875" bestFit="1" customWidth="1"/>
    <col min="5" max="5" width="11.77734375" customWidth="1"/>
    <col min="6" max="6" width="6.21875" customWidth="1"/>
    <col min="7" max="7" width="13.44140625" customWidth="1"/>
    <col min="8" max="8" width="9.44140625" customWidth="1"/>
    <col min="9" max="9" width="15" customWidth="1"/>
    <col min="10" max="11" width="12.6640625" customWidth="1"/>
    <col min="12" max="12" width="15.21875" customWidth="1"/>
    <col min="13" max="13" width="11" bestFit="1" customWidth="1"/>
    <col min="14" max="14" width="10.109375" bestFit="1" customWidth="1"/>
    <col min="17" max="17" width="0" hidden="1" customWidth="1"/>
    <col min="18" max="18" width="0" style="6" hidden="1" customWidth="1"/>
  </cols>
  <sheetData>
    <row r="1" spans="1:18" ht="21" x14ac:dyDescent="0.3">
      <c r="A1" s="231" t="s">
        <v>2372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N1" s="11"/>
    </row>
    <row r="2" spans="1:18" s="11" customFormat="1" ht="43.2" x14ac:dyDescent="0.3">
      <c r="A2" s="14" t="s">
        <v>904</v>
      </c>
      <c r="B2" s="9" t="s">
        <v>297</v>
      </c>
      <c r="C2" s="9" t="s">
        <v>0</v>
      </c>
      <c r="D2" s="9" t="s">
        <v>296</v>
      </c>
      <c r="E2" s="9" t="s">
        <v>5</v>
      </c>
      <c r="F2" s="9" t="s">
        <v>295</v>
      </c>
      <c r="G2" s="9" t="s">
        <v>508</v>
      </c>
      <c r="H2" s="9" t="s">
        <v>2</v>
      </c>
      <c r="I2" s="9" t="s">
        <v>3</v>
      </c>
      <c r="J2" s="9" t="s">
        <v>4</v>
      </c>
      <c r="K2" s="10" t="s">
        <v>509</v>
      </c>
      <c r="L2" s="15" t="s">
        <v>2354</v>
      </c>
      <c r="Q2" s="12" t="s">
        <v>925</v>
      </c>
      <c r="R2" s="13" t="s">
        <v>926</v>
      </c>
    </row>
    <row r="3" spans="1:18" s="2" customFormat="1" ht="28.8" x14ac:dyDescent="0.3">
      <c r="A3" s="16"/>
      <c r="B3" s="17" t="str">
        <f t="shared" ref="B3:B67" si="0">HYPERLINK(Q3,R3)</f>
        <v>America’s Most Important Documents: Inquiry into Historical Sources: Desegregation in Little Rock: Executive Order 10730</v>
      </c>
      <c r="C3" s="18">
        <v>9781502636171</v>
      </c>
      <c r="D3" s="19" t="s">
        <v>510</v>
      </c>
      <c r="E3" s="19" t="s">
        <v>139</v>
      </c>
      <c r="F3" s="20">
        <v>1</v>
      </c>
      <c r="G3" s="21">
        <v>43689</v>
      </c>
      <c r="H3" s="20">
        <v>2019</v>
      </c>
      <c r="I3" s="19" t="s">
        <v>115</v>
      </c>
      <c r="J3" s="19" t="s">
        <v>21</v>
      </c>
      <c r="K3" s="22">
        <v>39.200000000000003</v>
      </c>
      <c r="L3" s="23" t="str">
        <f>IF(A3="","",K3*0.7)</f>
        <v/>
      </c>
      <c r="Q3" s="24" t="str">
        <f t="shared" ref="Q3:Q66" si="1">"http://www.cengage.com/search/showresults.do?Ntk=APG&amp;Ntt=" &amp; C3 &amp; "&amp;N=197"</f>
        <v>http://www.cengage.com/search/showresults.do?Ntk=APG&amp;Ntt=9781502636171&amp;N=197</v>
      </c>
      <c r="R3" s="7" t="s">
        <v>511</v>
      </c>
    </row>
    <row r="4" spans="1:18" s="2" customFormat="1" ht="28.8" x14ac:dyDescent="0.3">
      <c r="A4" s="16"/>
      <c r="B4" s="17" t="str">
        <f t="shared" si="0"/>
        <v>America’s Most Important Documents: Inquiry into Historical Sources: Massachusetts Body of Liberties</v>
      </c>
      <c r="C4" s="18">
        <v>9781502636140</v>
      </c>
      <c r="D4" s="19" t="s">
        <v>510</v>
      </c>
      <c r="E4" s="19" t="s">
        <v>139</v>
      </c>
      <c r="F4" s="20">
        <v>1</v>
      </c>
      <c r="G4" s="21">
        <v>43690</v>
      </c>
      <c r="H4" s="20">
        <v>2019</v>
      </c>
      <c r="I4" s="19" t="s">
        <v>115</v>
      </c>
      <c r="J4" s="19" t="s">
        <v>21</v>
      </c>
      <c r="K4" s="22">
        <v>39.200000000000003</v>
      </c>
      <c r="L4" s="23" t="str">
        <f t="shared" ref="L4:L67" si="2">IF(A4="","",K4*0.7)</f>
        <v/>
      </c>
      <c r="Q4" s="24" t="str">
        <f t="shared" si="1"/>
        <v>http://www.cengage.com/search/showresults.do?Ntk=APG&amp;Ntt=9781502636140&amp;N=197</v>
      </c>
      <c r="R4" s="7" t="s">
        <v>512</v>
      </c>
    </row>
    <row r="5" spans="1:18" s="2" customFormat="1" ht="28.8" x14ac:dyDescent="0.3">
      <c r="A5" s="16"/>
      <c r="B5" s="25" t="str">
        <f t="shared" si="0"/>
        <v>America’s Most Important Documents: Inquiry into Historical Sources: The Declaration of Independence</v>
      </c>
      <c r="C5" s="18">
        <v>9781502636058</v>
      </c>
      <c r="D5" s="19" t="s">
        <v>510</v>
      </c>
      <c r="E5" s="19" t="s">
        <v>139</v>
      </c>
      <c r="F5" s="20">
        <v>1</v>
      </c>
      <c r="G5" s="21">
        <v>43692</v>
      </c>
      <c r="H5" s="20">
        <v>2019</v>
      </c>
      <c r="I5" s="19" t="s">
        <v>115</v>
      </c>
      <c r="J5" s="19" t="s">
        <v>21</v>
      </c>
      <c r="K5" s="22">
        <v>39.200000000000003</v>
      </c>
      <c r="L5" s="23" t="str">
        <f t="shared" si="2"/>
        <v/>
      </c>
      <c r="Q5" s="24" t="str">
        <f t="shared" si="1"/>
        <v>http://www.cengage.com/search/showresults.do?Ntk=APG&amp;Ntt=9781502636058&amp;N=197</v>
      </c>
      <c r="R5" s="7" t="s">
        <v>513</v>
      </c>
    </row>
    <row r="6" spans="1:18" s="2" customFormat="1" ht="28.8" x14ac:dyDescent="0.3">
      <c r="A6" s="16"/>
      <c r="B6" s="25" t="str">
        <f t="shared" si="0"/>
        <v>America’s Most Important Documents: Inquiry into Historical Sources: The Emancipation Proclamation</v>
      </c>
      <c r="C6" s="18">
        <v>9781502635990</v>
      </c>
      <c r="D6" s="19" t="s">
        <v>510</v>
      </c>
      <c r="E6" s="19" t="s">
        <v>139</v>
      </c>
      <c r="F6" s="20">
        <v>1</v>
      </c>
      <c r="G6" s="21">
        <v>43689</v>
      </c>
      <c r="H6" s="20">
        <v>2019</v>
      </c>
      <c r="I6" s="19" t="s">
        <v>115</v>
      </c>
      <c r="J6" s="19" t="s">
        <v>21</v>
      </c>
      <c r="K6" s="22">
        <v>39.200000000000003</v>
      </c>
      <c r="L6" s="23" t="str">
        <f t="shared" si="2"/>
        <v/>
      </c>
      <c r="Q6" s="24" t="str">
        <f t="shared" si="1"/>
        <v>http://www.cengage.com/search/showresults.do?Ntk=APG&amp;Ntt=9781502635990&amp;N=197</v>
      </c>
      <c r="R6" s="7" t="s">
        <v>514</v>
      </c>
    </row>
    <row r="7" spans="1:18" s="2" customFormat="1" ht="28.8" x14ac:dyDescent="0.3">
      <c r="A7" s="16"/>
      <c r="B7" s="25" t="str">
        <f t="shared" si="0"/>
        <v>America’s Most Important Documents: Inquiry into Historical Sources: The Federalist Papers</v>
      </c>
      <c r="C7" s="18">
        <v>9781502636089</v>
      </c>
      <c r="D7" s="19" t="s">
        <v>510</v>
      </c>
      <c r="E7" s="19" t="s">
        <v>139</v>
      </c>
      <c r="F7" s="20">
        <v>1</v>
      </c>
      <c r="G7" s="21">
        <v>43692</v>
      </c>
      <c r="H7" s="20">
        <v>2019</v>
      </c>
      <c r="I7" s="19" t="s">
        <v>115</v>
      </c>
      <c r="J7" s="19" t="s">
        <v>21</v>
      </c>
      <c r="K7" s="22">
        <v>39.200000000000003</v>
      </c>
      <c r="L7" s="23" t="str">
        <f t="shared" si="2"/>
        <v/>
      </c>
      <c r="Q7" s="24" t="str">
        <f t="shared" si="1"/>
        <v>http://www.cengage.com/search/showresults.do?Ntk=APG&amp;Ntt=9781502636089&amp;N=197</v>
      </c>
      <c r="R7" s="7" t="s">
        <v>515</v>
      </c>
    </row>
    <row r="8" spans="1:18" s="2" customFormat="1" ht="28.8" x14ac:dyDescent="0.3">
      <c r="A8" s="16"/>
      <c r="B8" s="25" t="str">
        <f t="shared" si="0"/>
        <v>America’s Most Important Documents: Inquiry into Historical Sources: The Order to Drop the Atomic Bomb, 1945</v>
      </c>
      <c r="C8" s="18">
        <v>9781502636201</v>
      </c>
      <c r="D8" s="19" t="s">
        <v>510</v>
      </c>
      <c r="E8" s="19" t="s">
        <v>139</v>
      </c>
      <c r="F8" s="20">
        <v>1</v>
      </c>
      <c r="G8" s="21">
        <v>43690</v>
      </c>
      <c r="H8" s="20">
        <v>2019</v>
      </c>
      <c r="I8" s="19" t="s">
        <v>115</v>
      </c>
      <c r="J8" s="19" t="s">
        <v>21</v>
      </c>
      <c r="K8" s="22">
        <v>39.200000000000003</v>
      </c>
      <c r="L8" s="23" t="str">
        <f t="shared" si="2"/>
        <v/>
      </c>
      <c r="Q8" s="24" t="str">
        <f t="shared" si="1"/>
        <v>http://www.cengage.com/search/showresults.do?Ntk=APG&amp;Ntt=9781502636201&amp;N=197</v>
      </c>
      <c r="R8" s="7" t="s">
        <v>516</v>
      </c>
    </row>
    <row r="9" spans="1:18" s="2" customFormat="1" ht="28.8" x14ac:dyDescent="0.3">
      <c r="A9" s="16"/>
      <c r="B9" s="25" t="str">
        <f t="shared" si="0"/>
        <v>America’s Most Important Documents: Inquiry into Historical Sources: The United States Constitution</v>
      </c>
      <c r="C9" s="18">
        <v>9781502636119</v>
      </c>
      <c r="D9" s="19" t="s">
        <v>510</v>
      </c>
      <c r="E9" s="19" t="s">
        <v>139</v>
      </c>
      <c r="F9" s="20">
        <v>1</v>
      </c>
      <c r="G9" s="21">
        <v>43692</v>
      </c>
      <c r="H9" s="20">
        <v>2019</v>
      </c>
      <c r="I9" s="19" t="s">
        <v>115</v>
      </c>
      <c r="J9" s="19" t="s">
        <v>21</v>
      </c>
      <c r="K9" s="22">
        <v>39.200000000000003</v>
      </c>
      <c r="L9" s="23" t="str">
        <f t="shared" si="2"/>
        <v/>
      </c>
      <c r="Q9" s="24" t="str">
        <f t="shared" si="1"/>
        <v>http://www.cengage.com/search/showresults.do?Ntk=APG&amp;Ntt=9781502636119&amp;N=197</v>
      </c>
      <c r="R9" s="7" t="s">
        <v>517</v>
      </c>
    </row>
    <row r="10" spans="1:18" s="2" customFormat="1" ht="28.8" x14ac:dyDescent="0.3">
      <c r="A10" s="16"/>
      <c r="B10" s="25" t="str">
        <f t="shared" si="0"/>
        <v>America’s Most Important Documents: Inquiry into Historical Sources: Thomas Paine’s Common Sense</v>
      </c>
      <c r="C10" s="18">
        <v>9781502636027</v>
      </c>
      <c r="D10" s="19" t="s">
        <v>510</v>
      </c>
      <c r="E10" s="19" t="s">
        <v>139</v>
      </c>
      <c r="F10" s="20">
        <v>1</v>
      </c>
      <c r="G10" s="21">
        <v>43689</v>
      </c>
      <c r="H10" s="20">
        <v>2019</v>
      </c>
      <c r="I10" s="19" t="s">
        <v>115</v>
      </c>
      <c r="J10" s="19" t="s">
        <v>21</v>
      </c>
      <c r="K10" s="22">
        <v>39.200000000000003</v>
      </c>
      <c r="L10" s="23" t="str">
        <f t="shared" si="2"/>
        <v/>
      </c>
      <c r="Q10" s="24" t="str">
        <f t="shared" si="1"/>
        <v>http://www.cengage.com/search/showresults.do?Ntk=APG&amp;Ntt=9781502636027&amp;N=197</v>
      </c>
      <c r="R10" s="7" t="s">
        <v>518</v>
      </c>
    </row>
    <row r="11" spans="1:18" s="2" customFormat="1" x14ac:dyDescent="0.3">
      <c r="A11" s="16"/>
      <c r="B11" s="25" t="str">
        <f t="shared" si="0"/>
        <v>American History: Native Americans in Early North America</v>
      </c>
      <c r="C11" s="18">
        <v>9781534560383</v>
      </c>
      <c r="D11" s="19" t="s">
        <v>520</v>
      </c>
      <c r="E11" s="19" t="s">
        <v>139</v>
      </c>
      <c r="F11" s="20">
        <v>1</v>
      </c>
      <c r="G11" s="21">
        <v>42943</v>
      </c>
      <c r="H11" s="20">
        <v>2017</v>
      </c>
      <c r="I11" s="19" t="s">
        <v>16</v>
      </c>
      <c r="J11" s="19" t="s">
        <v>316</v>
      </c>
      <c r="K11" s="22">
        <v>43.34</v>
      </c>
      <c r="L11" s="23" t="str">
        <f t="shared" si="2"/>
        <v/>
      </c>
      <c r="Q11" s="24" t="str">
        <f t="shared" si="1"/>
        <v>http://www.cengage.com/search/showresults.do?Ntk=APG&amp;Ntt=9781534560383&amp;N=197</v>
      </c>
      <c r="R11" s="7" t="s">
        <v>519</v>
      </c>
    </row>
    <row r="12" spans="1:18" s="2" customFormat="1" x14ac:dyDescent="0.3">
      <c r="A12" s="16"/>
      <c r="B12" s="25" t="str">
        <f t="shared" si="0"/>
        <v>American History: Slavery in North America</v>
      </c>
      <c r="C12" s="18">
        <v>9781534560598</v>
      </c>
      <c r="D12" s="19" t="s">
        <v>520</v>
      </c>
      <c r="E12" s="19" t="s">
        <v>139</v>
      </c>
      <c r="F12" s="20">
        <v>1</v>
      </c>
      <c r="G12" s="21">
        <v>42944</v>
      </c>
      <c r="H12" s="20">
        <v>2017</v>
      </c>
      <c r="I12" s="19" t="s">
        <v>16</v>
      </c>
      <c r="J12" s="19" t="s">
        <v>316</v>
      </c>
      <c r="K12" s="22">
        <v>43.34</v>
      </c>
      <c r="L12" s="23" t="str">
        <f t="shared" si="2"/>
        <v/>
      </c>
      <c r="Q12" s="24" t="str">
        <f t="shared" si="1"/>
        <v>http://www.cengage.com/search/showresults.do?Ntk=APG&amp;Ntt=9781534560598&amp;N=197</v>
      </c>
      <c r="R12" s="7" t="s">
        <v>521</v>
      </c>
    </row>
    <row r="13" spans="1:18" s="2" customFormat="1" x14ac:dyDescent="0.3">
      <c r="A13" s="16"/>
      <c r="B13" s="25" t="str">
        <f t="shared" si="0"/>
        <v>American History: The American Revolution: Fighting for Independence</v>
      </c>
      <c r="C13" s="18">
        <v>9781534560420</v>
      </c>
      <c r="D13" s="19" t="s">
        <v>520</v>
      </c>
      <c r="E13" s="19" t="s">
        <v>139</v>
      </c>
      <c r="F13" s="20">
        <v>1</v>
      </c>
      <c r="G13" s="21">
        <v>42944</v>
      </c>
      <c r="H13" s="20">
        <v>2017</v>
      </c>
      <c r="I13" s="19" t="s">
        <v>16</v>
      </c>
      <c r="J13" s="19" t="s">
        <v>316</v>
      </c>
      <c r="K13" s="22">
        <v>43.34</v>
      </c>
      <c r="L13" s="23" t="str">
        <f t="shared" si="2"/>
        <v/>
      </c>
      <c r="Q13" s="24" t="str">
        <f t="shared" si="1"/>
        <v>http://www.cengage.com/search/showresults.do?Ntk=APG&amp;Ntt=9781534560420&amp;N=197</v>
      </c>
      <c r="R13" s="7" t="s">
        <v>522</v>
      </c>
    </row>
    <row r="14" spans="1:18" s="2" customFormat="1" x14ac:dyDescent="0.3">
      <c r="A14" s="16"/>
      <c r="B14" s="25" t="str">
        <f t="shared" si="0"/>
        <v>American History: The Civil War: A Nation Divided</v>
      </c>
      <c r="C14" s="18">
        <v>9781534560468</v>
      </c>
      <c r="D14" s="19" t="s">
        <v>520</v>
      </c>
      <c r="E14" s="19" t="s">
        <v>139</v>
      </c>
      <c r="F14" s="20">
        <v>1</v>
      </c>
      <c r="G14" s="21">
        <v>42943</v>
      </c>
      <c r="H14" s="20">
        <v>2017</v>
      </c>
      <c r="I14" s="19" t="s">
        <v>16</v>
      </c>
      <c r="J14" s="19" t="s">
        <v>316</v>
      </c>
      <c r="K14" s="22">
        <v>43.34</v>
      </c>
      <c r="L14" s="23" t="str">
        <f t="shared" si="2"/>
        <v/>
      </c>
      <c r="Q14" s="24" t="str">
        <f t="shared" si="1"/>
        <v>http://www.cengage.com/search/showresults.do?Ntk=APG&amp;Ntt=9781534560468&amp;N=197</v>
      </c>
      <c r="R14" s="7" t="s">
        <v>523</v>
      </c>
    </row>
    <row r="15" spans="1:18" s="2" customFormat="1" x14ac:dyDescent="0.3">
      <c r="A15" s="16"/>
      <c r="B15" s="25" t="str">
        <f t="shared" si="0"/>
        <v>American History: The Salem Witch Trials: A Crisis in Puritan New England</v>
      </c>
      <c r="C15" s="18">
        <v>9781534560406</v>
      </c>
      <c r="D15" s="19" t="s">
        <v>520</v>
      </c>
      <c r="E15" s="19" t="s">
        <v>139</v>
      </c>
      <c r="F15" s="20">
        <v>1</v>
      </c>
      <c r="G15" s="21">
        <v>42944</v>
      </c>
      <c r="H15" s="20">
        <v>2017</v>
      </c>
      <c r="I15" s="19" t="s">
        <v>16</v>
      </c>
      <c r="J15" s="19" t="s">
        <v>316</v>
      </c>
      <c r="K15" s="22">
        <v>43.34</v>
      </c>
      <c r="L15" s="23" t="str">
        <f t="shared" si="2"/>
        <v/>
      </c>
      <c r="Q15" s="24" t="str">
        <f t="shared" si="1"/>
        <v>http://www.cengage.com/search/showresults.do?Ntk=APG&amp;Ntt=9781534560406&amp;N=197</v>
      </c>
      <c r="R15" s="7" t="s">
        <v>524</v>
      </c>
    </row>
    <row r="16" spans="1:18" s="2" customFormat="1" ht="28.8" x14ac:dyDescent="0.3">
      <c r="A16" s="16"/>
      <c r="B16" s="25" t="str">
        <f t="shared" si="0"/>
        <v>American History: The Story of the Constitution: Creating the U.S. Government</v>
      </c>
      <c r="C16" s="18">
        <v>9781534560437</v>
      </c>
      <c r="D16" s="19" t="s">
        <v>520</v>
      </c>
      <c r="E16" s="19" t="s">
        <v>139</v>
      </c>
      <c r="F16" s="20">
        <v>1</v>
      </c>
      <c r="G16" s="21">
        <v>42944</v>
      </c>
      <c r="H16" s="20">
        <v>2017</v>
      </c>
      <c r="I16" s="19" t="s">
        <v>16</v>
      </c>
      <c r="J16" s="19" t="s">
        <v>316</v>
      </c>
      <c r="K16" s="22">
        <v>43.34</v>
      </c>
      <c r="L16" s="23" t="str">
        <f t="shared" si="2"/>
        <v/>
      </c>
      <c r="Q16" s="24" t="str">
        <f t="shared" si="1"/>
        <v>http://www.cengage.com/search/showresults.do?Ntk=APG&amp;Ntt=9781534560437&amp;N=197</v>
      </c>
      <c r="R16" s="7" t="s">
        <v>525</v>
      </c>
    </row>
    <row r="17" spans="1:18" s="2" customFormat="1" ht="28.8" x14ac:dyDescent="0.3">
      <c r="A17" s="16"/>
      <c r="B17" s="25" t="str">
        <f t="shared" si="0"/>
        <v>Analyzing the Issues: Critical Perspectives on Abortion</v>
      </c>
      <c r="C17" s="18">
        <v>9780766084780</v>
      </c>
      <c r="D17" s="19" t="s">
        <v>527</v>
      </c>
      <c r="E17" s="19" t="s">
        <v>129</v>
      </c>
      <c r="F17" s="20">
        <v>1</v>
      </c>
      <c r="G17" s="21">
        <v>43136</v>
      </c>
      <c r="H17" s="20">
        <v>2017</v>
      </c>
      <c r="I17" s="19" t="s">
        <v>16</v>
      </c>
      <c r="J17" s="19" t="s">
        <v>10</v>
      </c>
      <c r="K17" s="22">
        <v>52.73</v>
      </c>
      <c r="L17" s="23" t="str">
        <f t="shared" si="2"/>
        <v/>
      </c>
      <c r="Q17" s="24" t="str">
        <f t="shared" si="1"/>
        <v>http://www.cengage.com/search/showresults.do?Ntk=APG&amp;Ntt=9780766084780&amp;N=197</v>
      </c>
      <c r="R17" s="7" t="s">
        <v>526</v>
      </c>
    </row>
    <row r="18" spans="1:18" s="2" customFormat="1" ht="43.2" x14ac:dyDescent="0.3">
      <c r="A18" s="16"/>
      <c r="B18" s="25" t="str">
        <f t="shared" si="0"/>
        <v>Analyzing the Issues: Critical Perspectives on Animal Testing</v>
      </c>
      <c r="C18" s="18">
        <v>9781978503847</v>
      </c>
      <c r="D18" s="19" t="s">
        <v>527</v>
      </c>
      <c r="E18" s="19" t="s">
        <v>81</v>
      </c>
      <c r="F18" s="20">
        <v>1</v>
      </c>
      <c r="G18" s="21">
        <v>43749</v>
      </c>
      <c r="H18" s="20">
        <v>2020</v>
      </c>
      <c r="I18" s="19" t="s">
        <v>16</v>
      </c>
      <c r="J18" s="19" t="s">
        <v>10</v>
      </c>
      <c r="K18" s="22">
        <v>54.19</v>
      </c>
      <c r="L18" s="23" t="str">
        <f t="shared" si="2"/>
        <v/>
      </c>
      <c r="Q18" s="24" t="str">
        <f t="shared" si="1"/>
        <v>http://www.cengage.com/search/showresults.do?Ntk=APG&amp;Ntt=9781978503847&amp;N=197</v>
      </c>
      <c r="R18" s="7" t="s">
        <v>528</v>
      </c>
    </row>
    <row r="19" spans="1:18" s="2" customFormat="1" ht="43.2" x14ac:dyDescent="0.3">
      <c r="A19" s="16"/>
      <c r="B19" s="17" t="str">
        <f t="shared" si="0"/>
        <v>Analyzing the Issues: Critical Perspectives on Assisted Suicide</v>
      </c>
      <c r="C19" s="18">
        <v>9781978503854</v>
      </c>
      <c r="D19" s="19" t="s">
        <v>527</v>
      </c>
      <c r="E19" s="19" t="s">
        <v>81</v>
      </c>
      <c r="F19" s="20">
        <v>1</v>
      </c>
      <c r="G19" s="21">
        <v>43752</v>
      </c>
      <c r="H19" s="20">
        <v>2020</v>
      </c>
      <c r="I19" s="19" t="s">
        <v>16</v>
      </c>
      <c r="J19" s="19" t="s">
        <v>10</v>
      </c>
      <c r="K19" s="22">
        <v>54.19</v>
      </c>
      <c r="L19" s="23" t="str">
        <f t="shared" si="2"/>
        <v/>
      </c>
      <c r="Q19" s="24" t="str">
        <f t="shared" si="1"/>
        <v>http://www.cengage.com/search/showresults.do?Ntk=APG&amp;Ntt=9781978503854&amp;N=197</v>
      </c>
      <c r="R19" s="7" t="s">
        <v>529</v>
      </c>
    </row>
    <row r="20" spans="1:18" s="2" customFormat="1" ht="43.2" x14ac:dyDescent="0.3">
      <c r="A20" s="16"/>
      <c r="B20" s="25" t="str">
        <f t="shared" si="0"/>
        <v>Analyzing the Issues: Critical Perspectives on Cyberwarfare</v>
      </c>
      <c r="C20" s="18">
        <v>9780766098473</v>
      </c>
      <c r="D20" s="19" t="s">
        <v>527</v>
      </c>
      <c r="E20" s="19" t="s">
        <v>81</v>
      </c>
      <c r="F20" s="20">
        <v>1</v>
      </c>
      <c r="G20" s="21">
        <v>43510</v>
      </c>
      <c r="H20" s="20">
        <v>2018</v>
      </c>
      <c r="I20" s="19" t="s">
        <v>16</v>
      </c>
      <c r="J20" s="19" t="s">
        <v>10</v>
      </c>
      <c r="K20" s="22">
        <v>81.28</v>
      </c>
      <c r="L20" s="23" t="str">
        <f t="shared" si="2"/>
        <v/>
      </c>
      <c r="Q20" s="24" t="str">
        <f t="shared" si="1"/>
        <v>http://www.cengage.com/search/showresults.do?Ntk=APG&amp;Ntt=9780766098473&amp;N=197</v>
      </c>
      <c r="R20" s="7" t="s">
        <v>530</v>
      </c>
    </row>
    <row r="21" spans="1:18" s="2" customFormat="1" ht="43.2" x14ac:dyDescent="0.3">
      <c r="A21" s="16"/>
      <c r="B21" s="25" t="str">
        <f t="shared" si="0"/>
        <v>Analyzing the Issues: Critical Perspectives on Digital Monopolies</v>
      </c>
      <c r="C21" s="18">
        <v>9780766098503</v>
      </c>
      <c r="D21" s="19" t="s">
        <v>527</v>
      </c>
      <c r="E21" s="19" t="s">
        <v>81</v>
      </c>
      <c r="F21" s="20">
        <v>1</v>
      </c>
      <c r="G21" s="21">
        <v>43510</v>
      </c>
      <c r="H21" s="20">
        <v>2018</v>
      </c>
      <c r="I21" s="19" t="s">
        <v>16</v>
      </c>
      <c r="J21" s="19" t="s">
        <v>10</v>
      </c>
      <c r="K21" s="22">
        <v>81.28</v>
      </c>
      <c r="L21" s="23" t="str">
        <f t="shared" si="2"/>
        <v/>
      </c>
      <c r="Q21" s="24" t="str">
        <f t="shared" si="1"/>
        <v>http://www.cengage.com/search/showresults.do?Ntk=APG&amp;Ntt=9780766098503&amp;N=197</v>
      </c>
      <c r="R21" s="7" t="s">
        <v>531</v>
      </c>
    </row>
    <row r="22" spans="1:18" s="2" customFormat="1" ht="43.2" x14ac:dyDescent="0.3">
      <c r="A22" s="16"/>
      <c r="B22" s="25" t="str">
        <f t="shared" si="0"/>
        <v>Analyzing the Issues: Critical Perspectives on Effective Policing and Police Brutality</v>
      </c>
      <c r="C22" s="18">
        <v>9780766091641</v>
      </c>
      <c r="D22" s="19" t="s">
        <v>527</v>
      </c>
      <c r="E22" s="19" t="s">
        <v>81</v>
      </c>
      <c r="F22" s="20">
        <v>1</v>
      </c>
      <c r="G22" s="21">
        <v>43369</v>
      </c>
      <c r="H22" s="20">
        <v>2018</v>
      </c>
      <c r="I22" s="19" t="s">
        <v>16</v>
      </c>
      <c r="J22" s="19" t="s">
        <v>10</v>
      </c>
      <c r="K22" s="22">
        <v>52.72</v>
      </c>
      <c r="L22" s="23" t="str">
        <f t="shared" si="2"/>
        <v/>
      </c>
      <c r="Q22" s="24" t="str">
        <f t="shared" si="1"/>
        <v>http://www.cengage.com/search/showresults.do?Ntk=APG&amp;Ntt=9780766091641&amp;N=197</v>
      </c>
      <c r="R22" s="7" t="s">
        <v>532</v>
      </c>
    </row>
    <row r="23" spans="1:18" s="2" customFormat="1" ht="28.8" x14ac:dyDescent="0.3">
      <c r="A23" s="16"/>
      <c r="B23" s="25" t="str">
        <f t="shared" si="0"/>
        <v>Analyzing the Issues: Critical Perspectives on Feminism</v>
      </c>
      <c r="C23" s="18">
        <v>9780766084827</v>
      </c>
      <c r="D23" s="19" t="s">
        <v>527</v>
      </c>
      <c r="E23" s="19" t="s">
        <v>129</v>
      </c>
      <c r="F23" s="20">
        <v>1</v>
      </c>
      <c r="G23" s="21">
        <v>43136</v>
      </c>
      <c r="H23" s="20">
        <v>2017</v>
      </c>
      <c r="I23" s="19" t="s">
        <v>16</v>
      </c>
      <c r="J23" s="19" t="s">
        <v>10</v>
      </c>
      <c r="K23" s="22">
        <v>52.73</v>
      </c>
      <c r="L23" s="23" t="str">
        <f t="shared" si="2"/>
        <v/>
      </c>
      <c r="Q23" s="24" t="str">
        <f t="shared" si="1"/>
        <v>http://www.cengage.com/search/showresults.do?Ntk=APG&amp;Ntt=9780766084827&amp;N=197</v>
      </c>
      <c r="R23" s="7" t="s">
        <v>533</v>
      </c>
    </row>
    <row r="24" spans="1:18" s="2" customFormat="1" ht="28.8" x14ac:dyDescent="0.3">
      <c r="A24" s="16"/>
      <c r="B24" s="25" t="str">
        <f t="shared" si="0"/>
        <v>Analyzing the Issues: Critical Perspectives on Fossil Fuels vs. Renewable Energy</v>
      </c>
      <c r="C24" s="18">
        <v>9780766081369</v>
      </c>
      <c r="D24" s="19" t="s">
        <v>527</v>
      </c>
      <c r="E24" s="19" t="s">
        <v>129</v>
      </c>
      <c r="F24" s="20">
        <v>1</v>
      </c>
      <c r="G24" s="21">
        <v>42954</v>
      </c>
      <c r="H24" s="20">
        <v>2017</v>
      </c>
      <c r="I24" s="19" t="s">
        <v>16</v>
      </c>
      <c r="J24" s="19" t="s">
        <v>10</v>
      </c>
      <c r="K24" s="22">
        <v>52.73</v>
      </c>
      <c r="L24" s="23" t="str">
        <f t="shared" si="2"/>
        <v/>
      </c>
      <c r="Q24" s="24" t="str">
        <f t="shared" si="1"/>
        <v>http://www.cengage.com/search/showresults.do?Ntk=APG&amp;Ntt=9780766081369&amp;N=197</v>
      </c>
      <c r="R24" s="7" t="s">
        <v>534</v>
      </c>
    </row>
    <row r="25" spans="1:18" s="2" customFormat="1" ht="43.2" x14ac:dyDescent="0.3">
      <c r="A25" s="16"/>
      <c r="B25" s="25" t="str">
        <f t="shared" si="0"/>
        <v>Analyzing the Issues: Critical Perspectives on Free Trade and Globalization</v>
      </c>
      <c r="C25" s="18">
        <v>9780766091627</v>
      </c>
      <c r="D25" s="19" t="s">
        <v>527</v>
      </c>
      <c r="E25" s="19" t="s">
        <v>81</v>
      </c>
      <c r="F25" s="20">
        <v>1</v>
      </c>
      <c r="G25" s="21">
        <v>43369</v>
      </c>
      <c r="H25" s="20">
        <v>2018</v>
      </c>
      <c r="I25" s="19" t="s">
        <v>16</v>
      </c>
      <c r="J25" s="19" t="s">
        <v>10</v>
      </c>
      <c r="K25" s="22">
        <v>52.72</v>
      </c>
      <c r="L25" s="23" t="str">
        <f t="shared" si="2"/>
        <v/>
      </c>
      <c r="Q25" s="24" t="str">
        <f t="shared" si="1"/>
        <v>http://www.cengage.com/search/showresults.do?Ntk=APG&amp;Ntt=9780766091627&amp;N=197</v>
      </c>
      <c r="R25" s="7" t="s">
        <v>535</v>
      </c>
    </row>
    <row r="26" spans="1:18" s="2" customFormat="1" ht="43.2" x14ac:dyDescent="0.3">
      <c r="A26" s="16"/>
      <c r="B26" s="25" t="str">
        <f t="shared" si="0"/>
        <v>Analyzing the Issues: Critical Perspectives on Freedom of the Press and Threats to Journalists</v>
      </c>
      <c r="C26" s="18">
        <v>9780766098565</v>
      </c>
      <c r="D26" s="19" t="s">
        <v>527</v>
      </c>
      <c r="E26" s="19" t="s">
        <v>81</v>
      </c>
      <c r="F26" s="20">
        <v>1</v>
      </c>
      <c r="G26" s="21">
        <v>43510</v>
      </c>
      <c r="H26" s="20">
        <v>2018</v>
      </c>
      <c r="I26" s="19" t="s">
        <v>16</v>
      </c>
      <c r="J26" s="19" t="s">
        <v>10</v>
      </c>
      <c r="K26" s="22">
        <v>81.28</v>
      </c>
      <c r="L26" s="23" t="str">
        <f t="shared" si="2"/>
        <v/>
      </c>
      <c r="Q26" s="24" t="str">
        <f t="shared" si="1"/>
        <v>http://www.cengage.com/search/showresults.do?Ntk=APG&amp;Ntt=9780766098565&amp;N=197</v>
      </c>
      <c r="R26" s="7" t="s">
        <v>536</v>
      </c>
    </row>
    <row r="27" spans="1:18" s="2" customFormat="1" ht="43.2" x14ac:dyDescent="0.3">
      <c r="A27" s="16"/>
      <c r="B27" s="25" t="str">
        <f t="shared" si="0"/>
        <v>Analyzing the Issues: Critical Perspectives on Gerrymandering</v>
      </c>
      <c r="C27" s="18">
        <v>9781978503861</v>
      </c>
      <c r="D27" s="19" t="s">
        <v>527</v>
      </c>
      <c r="E27" s="19" t="s">
        <v>81</v>
      </c>
      <c r="F27" s="20">
        <v>1</v>
      </c>
      <c r="G27" s="21">
        <v>43749</v>
      </c>
      <c r="H27" s="20">
        <v>2020</v>
      </c>
      <c r="I27" s="19" t="s">
        <v>16</v>
      </c>
      <c r="J27" s="19" t="s">
        <v>10</v>
      </c>
      <c r="K27" s="22">
        <v>54.19</v>
      </c>
      <c r="L27" s="23" t="str">
        <f t="shared" si="2"/>
        <v/>
      </c>
      <c r="Q27" s="24" t="str">
        <f t="shared" si="1"/>
        <v>http://www.cengage.com/search/showresults.do?Ntk=APG&amp;Ntt=9781978503861&amp;N=197</v>
      </c>
      <c r="R27" s="7" t="s">
        <v>537</v>
      </c>
    </row>
    <row r="28" spans="1:18" s="2" customFormat="1" ht="28.8" x14ac:dyDescent="0.3">
      <c r="A28" s="16"/>
      <c r="B28" s="25" t="str">
        <f t="shared" si="0"/>
        <v>Analyzing the Issues: Critical Perspectives on Government-Sponsored Assassinations</v>
      </c>
      <c r="C28" s="18">
        <v>9780766084841</v>
      </c>
      <c r="D28" s="19" t="s">
        <v>527</v>
      </c>
      <c r="E28" s="19" t="s">
        <v>129</v>
      </c>
      <c r="F28" s="20">
        <v>1</v>
      </c>
      <c r="G28" s="21">
        <v>43136</v>
      </c>
      <c r="H28" s="20">
        <v>2017</v>
      </c>
      <c r="I28" s="19" t="s">
        <v>16</v>
      </c>
      <c r="J28" s="19" t="s">
        <v>10</v>
      </c>
      <c r="K28" s="22">
        <v>52.73</v>
      </c>
      <c r="L28" s="23" t="str">
        <f t="shared" si="2"/>
        <v/>
      </c>
      <c r="Q28" s="24" t="str">
        <f t="shared" si="1"/>
        <v>http://www.cengage.com/search/showresults.do?Ntk=APG&amp;Ntt=9780766084841&amp;N=197</v>
      </c>
      <c r="R28" s="7" t="s">
        <v>538</v>
      </c>
    </row>
    <row r="29" spans="1:18" s="2" customFormat="1" ht="28.8" x14ac:dyDescent="0.3">
      <c r="A29" s="16"/>
      <c r="B29" s="25" t="str">
        <f t="shared" si="0"/>
        <v>Analyzing the Issues: Critical Perspectives on Gun Control</v>
      </c>
      <c r="C29" s="18">
        <v>9780766081260</v>
      </c>
      <c r="D29" s="19" t="s">
        <v>527</v>
      </c>
      <c r="E29" s="19" t="s">
        <v>129</v>
      </c>
      <c r="F29" s="20">
        <v>1</v>
      </c>
      <c r="G29" s="21">
        <v>42954</v>
      </c>
      <c r="H29" s="20">
        <v>2017</v>
      </c>
      <c r="I29" s="19" t="s">
        <v>16</v>
      </c>
      <c r="J29" s="19" t="s">
        <v>10</v>
      </c>
      <c r="K29" s="22">
        <v>52.73</v>
      </c>
      <c r="L29" s="23" t="str">
        <f t="shared" si="2"/>
        <v/>
      </c>
      <c r="Q29" s="24" t="str">
        <f t="shared" si="1"/>
        <v>http://www.cengage.com/search/showresults.do?Ntk=APG&amp;Ntt=9780766081260&amp;N=197</v>
      </c>
      <c r="R29" s="7" t="s">
        <v>539</v>
      </c>
    </row>
    <row r="30" spans="1:18" s="2" customFormat="1" ht="43.2" x14ac:dyDescent="0.3">
      <c r="A30" s="16"/>
      <c r="B30" s="25" t="str">
        <f t="shared" si="0"/>
        <v>Analyzing the Issues: Critical Perspectives on Health Care</v>
      </c>
      <c r="C30" s="18">
        <v>9781978503878</v>
      </c>
      <c r="D30" s="19" t="s">
        <v>527</v>
      </c>
      <c r="E30" s="19" t="s">
        <v>81</v>
      </c>
      <c r="F30" s="20">
        <v>1</v>
      </c>
      <c r="G30" s="21">
        <v>43749</v>
      </c>
      <c r="H30" s="20">
        <v>2020</v>
      </c>
      <c r="I30" s="19" t="s">
        <v>16</v>
      </c>
      <c r="J30" s="19" t="s">
        <v>10</v>
      </c>
      <c r="K30" s="22">
        <v>54.19</v>
      </c>
      <c r="L30" s="23" t="str">
        <f t="shared" si="2"/>
        <v/>
      </c>
      <c r="Q30" s="24" t="str">
        <f t="shared" si="1"/>
        <v>http://www.cengage.com/search/showresults.do?Ntk=APG&amp;Ntt=9781978503878&amp;N=197</v>
      </c>
      <c r="R30" s="7" t="s">
        <v>540</v>
      </c>
    </row>
    <row r="31" spans="1:18" s="2" customFormat="1" ht="43.2" x14ac:dyDescent="0.3">
      <c r="A31" s="16"/>
      <c r="B31" s="25" t="str">
        <f t="shared" si="0"/>
        <v>Analyzing the Issues: Critical Perspectives on Labor Unions</v>
      </c>
      <c r="C31" s="18">
        <v>9781978503885</v>
      </c>
      <c r="D31" s="19" t="s">
        <v>527</v>
      </c>
      <c r="E31" s="19" t="s">
        <v>81</v>
      </c>
      <c r="F31" s="20">
        <v>1</v>
      </c>
      <c r="G31" s="21">
        <v>43749</v>
      </c>
      <c r="H31" s="20">
        <v>2020</v>
      </c>
      <c r="I31" s="19" t="s">
        <v>16</v>
      </c>
      <c r="J31" s="19" t="s">
        <v>10</v>
      </c>
      <c r="K31" s="22">
        <v>54.19</v>
      </c>
      <c r="L31" s="23" t="str">
        <f t="shared" si="2"/>
        <v/>
      </c>
      <c r="Q31" s="24" t="str">
        <f t="shared" si="1"/>
        <v>http://www.cengage.com/search/showresults.do?Ntk=APG&amp;Ntt=9781978503885&amp;N=197</v>
      </c>
      <c r="R31" s="7" t="s">
        <v>541</v>
      </c>
    </row>
    <row r="32" spans="1:18" s="2" customFormat="1" ht="43.2" x14ac:dyDescent="0.3">
      <c r="A32" s="16"/>
      <c r="B32" s="25" t="str">
        <f t="shared" si="0"/>
        <v>Analyzing the Issues: Critical Perspectives on Media Bias</v>
      </c>
      <c r="C32" s="18">
        <v>9780766091634</v>
      </c>
      <c r="D32" s="19" t="s">
        <v>527</v>
      </c>
      <c r="E32" s="19" t="s">
        <v>81</v>
      </c>
      <c r="F32" s="20">
        <v>1</v>
      </c>
      <c r="G32" s="21">
        <v>43369</v>
      </c>
      <c r="H32" s="20">
        <v>2018</v>
      </c>
      <c r="I32" s="19" t="s">
        <v>16</v>
      </c>
      <c r="J32" s="19" t="s">
        <v>10</v>
      </c>
      <c r="K32" s="22">
        <v>52.72</v>
      </c>
      <c r="L32" s="23" t="str">
        <f t="shared" si="2"/>
        <v/>
      </c>
      <c r="Q32" s="24" t="str">
        <f t="shared" si="1"/>
        <v>http://www.cengage.com/search/showresults.do?Ntk=APG&amp;Ntt=9780766091634&amp;N=197</v>
      </c>
      <c r="R32" s="7" t="s">
        <v>542</v>
      </c>
    </row>
    <row r="33" spans="1:18" s="2" customFormat="1" ht="28.8" x14ac:dyDescent="0.3">
      <c r="A33" s="16"/>
      <c r="B33" s="25" t="str">
        <f t="shared" si="0"/>
        <v>Analyzing the Issues: Critical Perspectives on Millennials</v>
      </c>
      <c r="C33" s="18">
        <v>9780766084865</v>
      </c>
      <c r="D33" s="19" t="s">
        <v>527</v>
      </c>
      <c r="E33" s="19" t="s">
        <v>129</v>
      </c>
      <c r="F33" s="20">
        <v>1</v>
      </c>
      <c r="G33" s="21">
        <v>43136</v>
      </c>
      <c r="H33" s="20">
        <v>2017</v>
      </c>
      <c r="I33" s="19" t="s">
        <v>16</v>
      </c>
      <c r="J33" s="19" t="s">
        <v>10</v>
      </c>
      <c r="K33" s="22">
        <v>52.73</v>
      </c>
      <c r="L33" s="23" t="str">
        <f t="shared" si="2"/>
        <v/>
      </c>
      <c r="Q33" s="24" t="str">
        <f t="shared" si="1"/>
        <v>http://www.cengage.com/search/showresults.do?Ntk=APG&amp;Ntt=9780766084865&amp;N=197</v>
      </c>
      <c r="R33" s="7" t="s">
        <v>543</v>
      </c>
    </row>
    <row r="34" spans="1:18" s="2" customFormat="1" ht="28.8" x14ac:dyDescent="0.3">
      <c r="A34" s="16"/>
      <c r="B34" s="25" t="str">
        <f t="shared" si="0"/>
        <v>Analyzing the Issues: Critical Perspectives on Minors Playing High-Contact Sports</v>
      </c>
      <c r="C34" s="18">
        <v>9780766081383</v>
      </c>
      <c r="D34" s="19" t="s">
        <v>527</v>
      </c>
      <c r="E34" s="19" t="s">
        <v>129</v>
      </c>
      <c r="F34" s="20">
        <v>1</v>
      </c>
      <c r="G34" s="21">
        <v>42954</v>
      </c>
      <c r="H34" s="20">
        <v>2017</v>
      </c>
      <c r="I34" s="19" t="s">
        <v>16</v>
      </c>
      <c r="J34" s="19" t="s">
        <v>10</v>
      </c>
      <c r="K34" s="22">
        <v>52.73</v>
      </c>
      <c r="L34" s="23" t="str">
        <f t="shared" si="2"/>
        <v/>
      </c>
      <c r="Q34" s="24" t="str">
        <f t="shared" si="1"/>
        <v>http://www.cengage.com/search/showresults.do?Ntk=APG&amp;Ntt=9780766081383&amp;N=197</v>
      </c>
      <c r="R34" s="7" t="s">
        <v>544</v>
      </c>
    </row>
    <row r="35" spans="1:18" s="2" customFormat="1" ht="43.2" x14ac:dyDescent="0.3">
      <c r="A35" s="16"/>
      <c r="B35" s="25" t="str">
        <f t="shared" si="0"/>
        <v>Analyzing the Issues: Critical Perspectives on Political Correctness</v>
      </c>
      <c r="C35" s="18">
        <v>9780766091610</v>
      </c>
      <c r="D35" s="19" t="s">
        <v>527</v>
      </c>
      <c r="E35" s="19" t="s">
        <v>81</v>
      </c>
      <c r="F35" s="20">
        <v>1</v>
      </c>
      <c r="G35" s="21">
        <v>43369</v>
      </c>
      <c r="H35" s="20">
        <v>2018</v>
      </c>
      <c r="I35" s="19" t="s">
        <v>16</v>
      </c>
      <c r="J35" s="19" t="s">
        <v>10</v>
      </c>
      <c r="K35" s="22">
        <v>52.72</v>
      </c>
      <c r="L35" s="23" t="str">
        <f t="shared" si="2"/>
        <v/>
      </c>
      <c r="Q35" s="24" t="str">
        <f t="shared" si="1"/>
        <v>http://www.cengage.com/search/showresults.do?Ntk=APG&amp;Ntt=9780766091610&amp;N=197</v>
      </c>
      <c r="R35" s="7" t="s">
        <v>545</v>
      </c>
    </row>
    <row r="36" spans="1:18" s="2" customFormat="1" ht="43.2" x14ac:dyDescent="0.3">
      <c r="A36" s="16"/>
      <c r="B36" s="25" t="str">
        <f t="shared" si="0"/>
        <v>Analyzing the Issues: Critical Perspectives on Privacy Rights and Protections in the 21st Century</v>
      </c>
      <c r="C36" s="18">
        <v>9780766098596</v>
      </c>
      <c r="D36" s="19" t="s">
        <v>527</v>
      </c>
      <c r="E36" s="19" t="s">
        <v>81</v>
      </c>
      <c r="F36" s="20">
        <v>1</v>
      </c>
      <c r="G36" s="21">
        <v>43510</v>
      </c>
      <c r="H36" s="20">
        <v>2018</v>
      </c>
      <c r="I36" s="19" t="s">
        <v>16</v>
      </c>
      <c r="J36" s="19" t="s">
        <v>10</v>
      </c>
      <c r="K36" s="22">
        <v>81.28</v>
      </c>
      <c r="L36" s="23" t="str">
        <f t="shared" si="2"/>
        <v/>
      </c>
      <c r="Q36" s="24" t="str">
        <f t="shared" si="1"/>
        <v>http://www.cengage.com/search/showresults.do?Ntk=APG&amp;Ntt=9780766098596&amp;N=197</v>
      </c>
      <c r="R36" s="7" t="s">
        <v>546</v>
      </c>
    </row>
    <row r="37" spans="1:18" s="2" customFormat="1" ht="43.2" x14ac:dyDescent="0.3">
      <c r="A37" s="16"/>
      <c r="B37" s="25" t="str">
        <f t="shared" si="0"/>
        <v>Analyzing the Issues: Critical Perspectives on Sexual Harassment and Gender Violence</v>
      </c>
      <c r="C37" s="18">
        <v>9780766091603</v>
      </c>
      <c r="D37" s="19" t="s">
        <v>527</v>
      </c>
      <c r="E37" s="19" t="s">
        <v>81</v>
      </c>
      <c r="F37" s="20">
        <v>1</v>
      </c>
      <c r="G37" s="21">
        <v>43369</v>
      </c>
      <c r="H37" s="20">
        <v>2018</v>
      </c>
      <c r="I37" s="19" t="s">
        <v>16</v>
      </c>
      <c r="J37" s="19" t="s">
        <v>10</v>
      </c>
      <c r="K37" s="22">
        <v>52.72</v>
      </c>
      <c r="L37" s="23" t="str">
        <f t="shared" si="2"/>
        <v/>
      </c>
      <c r="Q37" s="24" t="str">
        <f t="shared" si="1"/>
        <v>http://www.cengage.com/search/showresults.do?Ntk=APG&amp;Ntt=9780766091603&amp;N=197</v>
      </c>
      <c r="R37" s="7" t="s">
        <v>547</v>
      </c>
    </row>
    <row r="38" spans="1:18" s="2" customFormat="1" ht="43.2" x14ac:dyDescent="0.3">
      <c r="A38" s="16"/>
      <c r="B38" s="25" t="str">
        <f t="shared" si="0"/>
        <v>Analyzing the Issues: Critical Perspectives on Social Justice</v>
      </c>
      <c r="C38" s="18">
        <v>9780766091597</v>
      </c>
      <c r="D38" s="19" t="s">
        <v>527</v>
      </c>
      <c r="E38" s="19" t="s">
        <v>81</v>
      </c>
      <c r="F38" s="20">
        <v>1</v>
      </c>
      <c r="G38" s="21">
        <v>43369</v>
      </c>
      <c r="H38" s="20">
        <v>2018</v>
      </c>
      <c r="I38" s="19" t="s">
        <v>16</v>
      </c>
      <c r="J38" s="19" t="s">
        <v>10</v>
      </c>
      <c r="K38" s="22">
        <v>52.72</v>
      </c>
      <c r="L38" s="23" t="str">
        <f t="shared" si="2"/>
        <v/>
      </c>
      <c r="Q38" s="24" t="str">
        <f t="shared" si="1"/>
        <v>http://www.cengage.com/search/showresults.do?Ntk=APG&amp;Ntt=9780766091597&amp;N=197</v>
      </c>
      <c r="R38" s="7" t="s">
        <v>548</v>
      </c>
    </row>
    <row r="39" spans="1:18" s="2" customFormat="1" ht="28.8" x14ac:dyDescent="0.3">
      <c r="A39" s="16"/>
      <c r="B39" s="25" t="str">
        <f t="shared" si="0"/>
        <v>Analyzing the Issues: Critical Perspectives on Terrorism</v>
      </c>
      <c r="C39" s="18">
        <v>9780766081284</v>
      </c>
      <c r="D39" s="19" t="s">
        <v>527</v>
      </c>
      <c r="E39" s="19" t="s">
        <v>129</v>
      </c>
      <c r="F39" s="20">
        <v>1</v>
      </c>
      <c r="G39" s="21">
        <v>42954</v>
      </c>
      <c r="H39" s="20">
        <v>2017</v>
      </c>
      <c r="I39" s="19" t="s">
        <v>16</v>
      </c>
      <c r="J39" s="19" t="s">
        <v>10</v>
      </c>
      <c r="K39" s="22">
        <v>52.73</v>
      </c>
      <c r="L39" s="23" t="str">
        <f t="shared" si="2"/>
        <v/>
      </c>
      <c r="Q39" s="24" t="str">
        <f t="shared" si="1"/>
        <v>http://www.cengage.com/search/showresults.do?Ntk=APG&amp;Ntt=9780766081284&amp;N=197</v>
      </c>
      <c r="R39" s="7" t="s">
        <v>549</v>
      </c>
    </row>
    <row r="40" spans="1:18" s="2" customFormat="1" ht="28.8" x14ac:dyDescent="0.3">
      <c r="A40" s="16"/>
      <c r="B40" s="25" t="str">
        <f t="shared" si="0"/>
        <v>Analyzing the Issues: Critical Perspectives on the College Admissions Process</v>
      </c>
      <c r="C40" s="18">
        <v>9780766084803</v>
      </c>
      <c r="D40" s="19" t="s">
        <v>527</v>
      </c>
      <c r="E40" s="19" t="s">
        <v>129</v>
      </c>
      <c r="F40" s="20">
        <v>1</v>
      </c>
      <c r="G40" s="21">
        <v>43136</v>
      </c>
      <c r="H40" s="20">
        <v>2017</v>
      </c>
      <c r="I40" s="19" t="s">
        <v>16</v>
      </c>
      <c r="J40" s="19" t="s">
        <v>10</v>
      </c>
      <c r="K40" s="22">
        <v>52.73</v>
      </c>
      <c r="L40" s="23" t="str">
        <f t="shared" si="2"/>
        <v/>
      </c>
      <c r="Q40" s="24" t="str">
        <f t="shared" si="1"/>
        <v>http://www.cengage.com/search/showresults.do?Ntk=APG&amp;Ntt=9780766084803&amp;N=197</v>
      </c>
      <c r="R40" s="7" t="s">
        <v>550</v>
      </c>
    </row>
    <row r="41" spans="1:18" s="2" customFormat="1" ht="43.2" x14ac:dyDescent="0.3">
      <c r="A41" s="16"/>
      <c r="B41" s="25" t="str">
        <f t="shared" si="0"/>
        <v>Analyzing the Issues: Critical Perspectives on the Electoral College</v>
      </c>
      <c r="C41" s="18">
        <v>9781978503892</v>
      </c>
      <c r="D41" s="19" t="s">
        <v>527</v>
      </c>
      <c r="E41" s="19" t="s">
        <v>81</v>
      </c>
      <c r="F41" s="20">
        <v>1</v>
      </c>
      <c r="G41" s="21">
        <v>43749</v>
      </c>
      <c r="H41" s="20">
        <v>2020</v>
      </c>
      <c r="I41" s="19" t="s">
        <v>16</v>
      </c>
      <c r="J41" s="19" t="s">
        <v>10</v>
      </c>
      <c r="K41" s="22">
        <v>54.19</v>
      </c>
      <c r="L41" s="23" t="str">
        <f t="shared" si="2"/>
        <v/>
      </c>
      <c r="Q41" s="24" t="str">
        <f t="shared" si="1"/>
        <v>http://www.cengage.com/search/showresults.do?Ntk=APG&amp;Ntt=9781978503892&amp;N=197</v>
      </c>
      <c r="R41" s="7" t="s">
        <v>551</v>
      </c>
    </row>
    <row r="42" spans="1:18" s="2" customFormat="1" ht="43.2" x14ac:dyDescent="0.3">
      <c r="A42" s="16"/>
      <c r="B42" s="25" t="str">
        <f t="shared" si="0"/>
        <v>Analyzing the Issues: Critical Perspectives on the New Cold War</v>
      </c>
      <c r="C42" s="18">
        <v>9780766098534</v>
      </c>
      <c r="D42" s="19" t="s">
        <v>527</v>
      </c>
      <c r="E42" s="19" t="s">
        <v>81</v>
      </c>
      <c r="F42" s="20">
        <v>1</v>
      </c>
      <c r="G42" s="21">
        <v>43510</v>
      </c>
      <c r="H42" s="20">
        <v>2018</v>
      </c>
      <c r="I42" s="19" t="s">
        <v>16</v>
      </c>
      <c r="J42" s="19" t="s">
        <v>10</v>
      </c>
      <c r="K42" s="22">
        <v>81.28</v>
      </c>
      <c r="L42" s="23" t="str">
        <f t="shared" si="2"/>
        <v/>
      </c>
      <c r="Q42" s="24" t="str">
        <f t="shared" si="1"/>
        <v>http://www.cengage.com/search/showresults.do?Ntk=APG&amp;Ntt=9780766098534&amp;N=197</v>
      </c>
      <c r="R42" s="7" t="s">
        <v>552</v>
      </c>
    </row>
    <row r="43" spans="1:18" s="2" customFormat="1" ht="28.8" x14ac:dyDescent="0.3">
      <c r="A43" s="16"/>
      <c r="B43" s="25" t="str">
        <f t="shared" si="0"/>
        <v>Analyzing the Issues: Critical Perspectives on the Opioid Epidemic</v>
      </c>
      <c r="C43" s="18">
        <v>9780766084889</v>
      </c>
      <c r="D43" s="19" t="s">
        <v>527</v>
      </c>
      <c r="E43" s="19" t="s">
        <v>129</v>
      </c>
      <c r="F43" s="20">
        <v>1</v>
      </c>
      <c r="G43" s="21">
        <v>43136</v>
      </c>
      <c r="H43" s="20">
        <v>2017</v>
      </c>
      <c r="I43" s="19" t="s">
        <v>16</v>
      </c>
      <c r="J43" s="19" t="s">
        <v>10</v>
      </c>
      <c r="K43" s="22">
        <v>52.73</v>
      </c>
      <c r="L43" s="23" t="str">
        <f t="shared" si="2"/>
        <v/>
      </c>
      <c r="Q43" s="24" t="str">
        <f t="shared" si="1"/>
        <v>http://www.cengage.com/search/showresults.do?Ntk=APG&amp;Ntt=9780766084889&amp;N=197</v>
      </c>
      <c r="R43" s="7" t="s">
        <v>553</v>
      </c>
    </row>
    <row r="44" spans="1:18" s="2" customFormat="1" ht="28.8" x14ac:dyDescent="0.3">
      <c r="A44" s="16"/>
      <c r="B44" s="25" t="str">
        <f t="shared" si="0"/>
        <v>Analyzing the Issues: Critical Perspectives on US Engagement in the Middle East</v>
      </c>
      <c r="C44" s="18">
        <v>9780766081307</v>
      </c>
      <c r="D44" s="19" t="s">
        <v>527</v>
      </c>
      <c r="E44" s="19" t="s">
        <v>129</v>
      </c>
      <c r="F44" s="20">
        <v>1</v>
      </c>
      <c r="G44" s="21">
        <v>42954</v>
      </c>
      <c r="H44" s="20">
        <v>2017</v>
      </c>
      <c r="I44" s="19" t="s">
        <v>16</v>
      </c>
      <c r="J44" s="19" t="s">
        <v>10</v>
      </c>
      <c r="K44" s="22">
        <v>52.73</v>
      </c>
      <c r="L44" s="23" t="str">
        <f t="shared" si="2"/>
        <v/>
      </c>
      <c r="Q44" s="24" t="str">
        <f t="shared" si="1"/>
        <v>http://www.cengage.com/search/showresults.do?Ntk=APG&amp;Ntt=9780766081307&amp;N=197</v>
      </c>
      <c r="R44" s="7" t="s">
        <v>554</v>
      </c>
    </row>
    <row r="45" spans="1:18" s="2" customFormat="1" ht="28.8" x14ac:dyDescent="0.3">
      <c r="A45" s="16"/>
      <c r="B45" s="25" t="str">
        <f t="shared" si="0"/>
        <v>Analyzing the Issues: Critical Perspectives on Vaccinations</v>
      </c>
      <c r="C45" s="18">
        <v>9780766081406</v>
      </c>
      <c r="D45" s="19" t="s">
        <v>527</v>
      </c>
      <c r="E45" s="19" t="s">
        <v>129</v>
      </c>
      <c r="F45" s="20">
        <v>1</v>
      </c>
      <c r="G45" s="21">
        <v>42954</v>
      </c>
      <c r="H45" s="20">
        <v>2017</v>
      </c>
      <c r="I45" s="19" t="s">
        <v>16</v>
      </c>
      <c r="J45" s="19" t="s">
        <v>10</v>
      </c>
      <c r="K45" s="22">
        <v>52.73</v>
      </c>
      <c r="L45" s="23" t="str">
        <f t="shared" si="2"/>
        <v/>
      </c>
      <c r="Q45" s="24" t="str">
        <f t="shared" si="1"/>
        <v>http://www.cengage.com/search/showresults.do?Ntk=APG&amp;Ntt=9780766081406&amp;N=197</v>
      </c>
      <c r="R45" s="7" t="s">
        <v>555</v>
      </c>
    </row>
    <row r="46" spans="1:18" s="2" customFormat="1" ht="43.2" x14ac:dyDescent="0.3">
      <c r="A46" s="16"/>
      <c r="B46" s="25" t="str">
        <f t="shared" si="0"/>
        <v>Analyzing the Issues: Critical Perspectives on Whistleblowers and Leakers</v>
      </c>
      <c r="C46" s="18">
        <v>9780766098626</v>
      </c>
      <c r="D46" s="19" t="s">
        <v>527</v>
      </c>
      <c r="E46" s="19" t="s">
        <v>81</v>
      </c>
      <c r="F46" s="20">
        <v>1</v>
      </c>
      <c r="G46" s="21">
        <v>43510</v>
      </c>
      <c r="H46" s="20">
        <v>2018</v>
      </c>
      <c r="I46" s="19" t="s">
        <v>16</v>
      </c>
      <c r="J46" s="19" t="s">
        <v>10</v>
      </c>
      <c r="K46" s="22">
        <v>81.28</v>
      </c>
      <c r="L46" s="23" t="str">
        <f t="shared" si="2"/>
        <v/>
      </c>
      <c r="Q46" s="24" t="str">
        <f t="shared" si="1"/>
        <v>http://www.cengage.com/search/showresults.do?Ntk=APG&amp;Ntt=9780766098626&amp;N=197</v>
      </c>
      <c r="R46" s="7" t="s">
        <v>556</v>
      </c>
    </row>
    <row r="47" spans="1:18" s="2" customFormat="1" ht="28.8" x14ac:dyDescent="0.3">
      <c r="A47" s="16"/>
      <c r="B47" s="25" t="str">
        <f t="shared" si="0"/>
        <v>Bearing Witness: Genocide and Ethnic Cleansing: Ethnic Cleansing in the Syrian Civil War</v>
      </c>
      <c r="C47" s="18">
        <v>9781508177357</v>
      </c>
      <c r="D47" s="19" t="s">
        <v>558</v>
      </c>
      <c r="E47" s="19" t="s">
        <v>139</v>
      </c>
      <c r="F47" s="20">
        <v>1</v>
      </c>
      <c r="G47" s="21">
        <v>43353</v>
      </c>
      <c r="H47" s="20">
        <v>2018</v>
      </c>
      <c r="I47" s="19" t="s">
        <v>16</v>
      </c>
      <c r="J47" s="19" t="s">
        <v>10</v>
      </c>
      <c r="K47" s="22">
        <v>37.9</v>
      </c>
      <c r="L47" s="23" t="str">
        <f t="shared" si="2"/>
        <v/>
      </c>
      <c r="Q47" s="24" t="str">
        <f t="shared" si="1"/>
        <v>http://www.cengage.com/search/showresults.do?Ntk=APG&amp;Ntt=9781508177357&amp;N=197</v>
      </c>
      <c r="R47" s="7" t="s">
        <v>557</v>
      </c>
    </row>
    <row r="48" spans="1:18" s="2" customFormat="1" ht="28.8" x14ac:dyDescent="0.3">
      <c r="A48" s="16"/>
      <c r="B48" s="25" t="str">
        <f t="shared" si="0"/>
        <v>Bearing Witness: Genocide and Ethnic Cleansing: Holodomor: The Ukrainian Famine-Genocide</v>
      </c>
      <c r="C48" s="18">
        <v>9781508177333</v>
      </c>
      <c r="D48" s="19" t="s">
        <v>558</v>
      </c>
      <c r="E48" s="19" t="s">
        <v>139</v>
      </c>
      <c r="F48" s="20">
        <v>1</v>
      </c>
      <c r="G48" s="21">
        <v>43353</v>
      </c>
      <c r="H48" s="20">
        <v>2018</v>
      </c>
      <c r="I48" s="19" t="s">
        <v>16</v>
      </c>
      <c r="J48" s="19" t="s">
        <v>10</v>
      </c>
      <c r="K48" s="22">
        <v>37.9</v>
      </c>
      <c r="L48" s="23" t="str">
        <f t="shared" si="2"/>
        <v/>
      </c>
      <c r="Q48" s="24" t="str">
        <f t="shared" si="1"/>
        <v>http://www.cengage.com/search/showresults.do?Ntk=APG&amp;Ntt=9781508177333&amp;N=197</v>
      </c>
      <c r="R48" s="7" t="s">
        <v>559</v>
      </c>
    </row>
    <row r="49" spans="1:18" s="2" customFormat="1" ht="28.8" x14ac:dyDescent="0.3">
      <c r="A49" s="16"/>
      <c r="B49" s="25" t="str">
        <f t="shared" si="0"/>
        <v>Bearing Witness: Genocide and Ethnic Cleansing: ISIS and the Yazidi Genocide in Iraq</v>
      </c>
      <c r="C49" s="18">
        <v>9781508177319</v>
      </c>
      <c r="D49" s="19" t="s">
        <v>558</v>
      </c>
      <c r="E49" s="19" t="s">
        <v>139</v>
      </c>
      <c r="F49" s="20">
        <v>1</v>
      </c>
      <c r="G49" s="21">
        <v>43353</v>
      </c>
      <c r="H49" s="20">
        <v>2018</v>
      </c>
      <c r="I49" s="19" t="s">
        <v>16</v>
      </c>
      <c r="J49" s="19" t="s">
        <v>10</v>
      </c>
      <c r="K49" s="22">
        <v>37.9</v>
      </c>
      <c r="L49" s="23" t="str">
        <f t="shared" si="2"/>
        <v/>
      </c>
      <c r="Q49" s="24" t="str">
        <f t="shared" si="1"/>
        <v>http://www.cengage.com/search/showresults.do?Ntk=APG&amp;Ntt=9781508177319&amp;N=197</v>
      </c>
      <c r="R49" s="7" t="s">
        <v>560</v>
      </c>
    </row>
    <row r="50" spans="1:18" s="2" customFormat="1" ht="28.8" x14ac:dyDescent="0.3">
      <c r="A50" s="16"/>
      <c r="B50" s="25" t="str">
        <f t="shared" si="0"/>
        <v>Bearing Witness: Genocide and Ethnic Cleansing: The Destruction of the Inca Civilization</v>
      </c>
      <c r="C50" s="18">
        <v>9781508177395</v>
      </c>
      <c r="D50" s="19" t="s">
        <v>558</v>
      </c>
      <c r="E50" s="19" t="s">
        <v>139</v>
      </c>
      <c r="F50" s="20">
        <v>1</v>
      </c>
      <c r="G50" s="21">
        <v>43353</v>
      </c>
      <c r="H50" s="20">
        <v>2018</v>
      </c>
      <c r="I50" s="19" t="s">
        <v>16</v>
      </c>
      <c r="J50" s="19" t="s">
        <v>10</v>
      </c>
      <c r="K50" s="22">
        <v>37.9</v>
      </c>
      <c r="L50" s="23" t="str">
        <f t="shared" si="2"/>
        <v/>
      </c>
      <c r="Q50" s="24" t="str">
        <f t="shared" si="1"/>
        <v>http://www.cengage.com/search/showresults.do?Ntk=APG&amp;Ntt=9781508177395&amp;N=197</v>
      </c>
      <c r="R50" s="7" t="s">
        <v>561</v>
      </c>
    </row>
    <row r="51" spans="1:18" s="2" customFormat="1" ht="28.8" x14ac:dyDescent="0.3">
      <c r="A51" s="16"/>
      <c r="B51" s="25" t="str">
        <f t="shared" si="0"/>
        <v>Bearing Witness: Genocide and Ethnic Cleansing: The Guatemalan Genocide of the Maya People</v>
      </c>
      <c r="C51" s="18">
        <v>9781508177371</v>
      </c>
      <c r="D51" s="19" t="s">
        <v>558</v>
      </c>
      <c r="E51" s="19" t="s">
        <v>139</v>
      </c>
      <c r="F51" s="20">
        <v>1</v>
      </c>
      <c r="G51" s="21">
        <v>43353</v>
      </c>
      <c r="H51" s="20">
        <v>2018</v>
      </c>
      <c r="I51" s="19" t="s">
        <v>16</v>
      </c>
      <c r="J51" s="19" t="s">
        <v>10</v>
      </c>
      <c r="K51" s="22">
        <v>37.9</v>
      </c>
      <c r="L51" s="23" t="str">
        <f t="shared" si="2"/>
        <v/>
      </c>
      <c r="Q51" s="24" t="str">
        <f t="shared" si="1"/>
        <v>http://www.cengage.com/search/showresults.do?Ntk=APG&amp;Ntt=9781508177371&amp;N=197</v>
      </c>
      <c r="R51" s="7" t="s">
        <v>562</v>
      </c>
    </row>
    <row r="52" spans="1:18" s="2" customFormat="1" x14ac:dyDescent="0.3">
      <c r="A52" s="16"/>
      <c r="B52" s="25" t="str">
        <f t="shared" si="0"/>
        <v>Bearing Witness: Genocide and Ethnic Cleansing: The Nanjing Massacre</v>
      </c>
      <c r="C52" s="18">
        <v>9781508177296</v>
      </c>
      <c r="D52" s="19" t="s">
        <v>558</v>
      </c>
      <c r="E52" s="19" t="s">
        <v>139</v>
      </c>
      <c r="F52" s="20">
        <v>1</v>
      </c>
      <c r="G52" s="21">
        <v>43353</v>
      </c>
      <c r="H52" s="20">
        <v>2018</v>
      </c>
      <c r="I52" s="19" t="s">
        <v>16</v>
      </c>
      <c r="J52" s="19" t="s">
        <v>10</v>
      </c>
      <c r="K52" s="22">
        <v>37.9</v>
      </c>
      <c r="L52" s="23" t="str">
        <f t="shared" si="2"/>
        <v/>
      </c>
      <c r="Q52" s="24" t="str">
        <f t="shared" si="1"/>
        <v>http://www.cengage.com/search/showresults.do?Ntk=APG&amp;Ntt=9781508177296&amp;N=197</v>
      </c>
      <c r="R52" s="7" t="s">
        <v>563</v>
      </c>
    </row>
    <row r="53" spans="1:18" s="2" customFormat="1" ht="43.2" x14ac:dyDescent="0.3">
      <c r="A53" s="16"/>
      <c r="B53" s="25" t="str">
        <f t="shared" si="0"/>
        <v>Changing Perspectives: Abortion</v>
      </c>
      <c r="C53" s="18">
        <v>9781642821444</v>
      </c>
      <c r="D53" s="19" t="s">
        <v>565</v>
      </c>
      <c r="E53" s="19" t="s">
        <v>81</v>
      </c>
      <c r="F53" s="20">
        <v>1</v>
      </c>
      <c r="G53" s="21">
        <v>43677</v>
      </c>
      <c r="H53" s="20">
        <v>2019</v>
      </c>
      <c r="I53" s="19" t="s">
        <v>16</v>
      </c>
      <c r="J53" s="19" t="s">
        <v>10</v>
      </c>
      <c r="K53" s="22">
        <v>58.59</v>
      </c>
      <c r="L53" s="23" t="str">
        <f t="shared" si="2"/>
        <v/>
      </c>
      <c r="Q53" s="24" t="str">
        <f t="shared" si="1"/>
        <v>http://www.cengage.com/search/showresults.do?Ntk=APG&amp;Ntt=9781642821444&amp;N=197</v>
      </c>
      <c r="R53" s="7" t="s">
        <v>564</v>
      </c>
    </row>
    <row r="54" spans="1:18" s="2" customFormat="1" ht="43.2" x14ac:dyDescent="0.3">
      <c r="A54" s="16"/>
      <c r="B54" s="25" t="str">
        <f t="shared" si="0"/>
        <v>Changing Perspectives: Gun Control</v>
      </c>
      <c r="C54" s="18">
        <v>9781642821475</v>
      </c>
      <c r="D54" s="19" t="s">
        <v>565</v>
      </c>
      <c r="E54" s="19" t="s">
        <v>81</v>
      </c>
      <c r="F54" s="20">
        <v>1</v>
      </c>
      <c r="G54" s="21">
        <v>43677</v>
      </c>
      <c r="H54" s="20">
        <v>2019</v>
      </c>
      <c r="I54" s="19" t="s">
        <v>16</v>
      </c>
      <c r="J54" s="19" t="s">
        <v>10</v>
      </c>
      <c r="K54" s="22">
        <v>58.59</v>
      </c>
      <c r="L54" s="23" t="str">
        <f t="shared" si="2"/>
        <v/>
      </c>
      <c r="Q54" s="24" t="str">
        <f t="shared" si="1"/>
        <v>http://www.cengage.com/search/showresults.do?Ntk=APG&amp;Ntt=9781642821475&amp;N=197</v>
      </c>
      <c r="R54" s="7" t="s">
        <v>566</v>
      </c>
    </row>
    <row r="55" spans="1:18" s="2" customFormat="1" ht="43.2" x14ac:dyDescent="0.3">
      <c r="A55" s="16"/>
      <c r="B55" s="25" t="str">
        <f t="shared" si="0"/>
        <v>Changing Perspectives: Marijuana</v>
      </c>
      <c r="C55" s="18">
        <v>9781642821505</v>
      </c>
      <c r="D55" s="19" t="s">
        <v>565</v>
      </c>
      <c r="E55" s="19" t="s">
        <v>81</v>
      </c>
      <c r="F55" s="20">
        <v>1</v>
      </c>
      <c r="G55" s="21">
        <v>43677</v>
      </c>
      <c r="H55" s="20">
        <v>2019</v>
      </c>
      <c r="I55" s="19" t="s">
        <v>16</v>
      </c>
      <c r="J55" s="19" t="s">
        <v>10</v>
      </c>
      <c r="K55" s="22">
        <v>58.59</v>
      </c>
      <c r="L55" s="23" t="str">
        <f t="shared" si="2"/>
        <v/>
      </c>
      <c r="Q55" s="24" t="str">
        <f t="shared" si="1"/>
        <v>http://www.cengage.com/search/showresults.do?Ntk=APG&amp;Ntt=9781642821505&amp;N=197</v>
      </c>
      <c r="R55" s="7" t="s">
        <v>567</v>
      </c>
    </row>
    <row r="56" spans="1:18" s="2" customFormat="1" ht="43.2" x14ac:dyDescent="0.3">
      <c r="A56" s="16"/>
      <c r="B56" s="25" t="str">
        <f t="shared" si="0"/>
        <v>Changing Perspectives: Military Service</v>
      </c>
      <c r="C56" s="18">
        <v>9781642821536</v>
      </c>
      <c r="D56" s="19" t="s">
        <v>565</v>
      </c>
      <c r="E56" s="19" t="s">
        <v>81</v>
      </c>
      <c r="F56" s="20">
        <v>1</v>
      </c>
      <c r="G56" s="21">
        <v>43677</v>
      </c>
      <c r="H56" s="20">
        <v>2019</v>
      </c>
      <c r="I56" s="19" t="s">
        <v>16</v>
      </c>
      <c r="J56" s="19" t="s">
        <v>10</v>
      </c>
      <c r="K56" s="22">
        <v>58.59</v>
      </c>
      <c r="L56" s="23" t="str">
        <f t="shared" si="2"/>
        <v/>
      </c>
      <c r="Q56" s="24" t="str">
        <f t="shared" si="1"/>
        <v>http://www.cengage.com/search/showresults.do?Ntk=APG&amp;Ntt=9781642821536&amp;N=197</v>
      </c>
      <c r="R56" s="7" t="s">
        <v>568</v>
      </c>
    </row>
    <row r="57" spans="1:18" s="2" customFormat="1" ht="43.2" x14ac:dyDescent="0.3">
      <c r="A57" s="16"/>
      <c r="B57" s="25" t="str">
        <f t="shared" si="0"/>
        <v>Changing Perspectives: Sex and Sexuality</v>
      </c>
      <c r="C57" s="18">
        <v>9781642821567</v>
      </c>
      <c r="D57" s="19" t="s">
        <v>565</v>
      </c>
      <c r="E57" s="19" t="s">
        <v>81</v>
      </c>
      <c r="F57" s="20">
        <v>1</v>
      </c>
      <c r="G57" s="21">
        <v>43677</v>
      </c>
      <c r="H57" s="20">
        <v>2019</v>
      </c>
      <c r="I57" s="19" t="s">
        <v>16</v>
      </c>
      <c r="J57" s="19" t="s">
        <v>10</v>
      </c>
      <c r="K57" s="22">
        <v>58.59</v>
      </c>
      <c r="L57" s="23" t="str">
        <f t="shared" si="2"/>
        <v/>
      </c>
      <c r="Q57" s="24" t="str">
        <f t="shared" si="1"/>
        <v>http://www.cengage.com/search/showresults.do?Ntk=APG&amp;Ntt=9781642821567&amp;N=197</v>
      </c>
      <c r="R57" s="7" t="s">
        <v>569</v>
      </c>
    </row>
    <row r="58" spans="1:18" s="2" customFormat="1" ht="43.2" x14ac:dyDescent="0.3">
      <c r="A58" s="16"/>
      <c r="B58" s="25" t="str">
        <f t="shared" si="0"/>
        <v>Changing Perspectives: Social Welfare</v>
      </c>
      <c r="C58" s="18">
        <v>9781642821642</v>
      </c>
      <c r="D58" s="19" t="s">
        <v>565</v>
      </c>
      <c r="E58" s="19" t="s">
        <v>81</v>
      </c>
      <c r="F58" s="20">
        <v>1</v>
      </c>
      <c r="G58" s="21">
        <v>43677</v>
      </c>
      <c r="H58" s="20">
        <v>2019</v>
      </c>
      <c r="I58" s="19" t="s">
        <v>16</v>
      </c>
      <c r="J58" s="19" t="s">
        <v>10</v>
      </c>
      <c r="K58" s="22">
        <v>58.59</v>
      </c>
      <c r="L58" s="23" t="str">
        <f t="shared" si="2"/>
        <v/>
      </c>
      <c r="Q58" s="24" t="str">
        <f t="shared" si="1"/>
        <v>http://www.cengage.com/search/showresults.do?Ntk=APG&amp;Ntt=9781642821642&amp;N=197</v>
      </c>
      <c r="R58" s="7" t="s">
        <v>570</v>
      </c>
    </row>
    <row r="59" spans="1:18" s="2" customFormat="1" ht="28.8" x14ac:dyDescent="0.3">
      <c r="A59" s="16"/>
      <c r="B59" s="25" t="str">
        <f t="shared" si="0"/>
        <v>Critical Thinking About Digital Media: Fake News and the Factories That Make It</v>
      </c>
      <c r="C59" s="18">
        <v>9781978504592</v>
      </c>
      <c r="D59" s="19" t="s">
        <v>527</v>
      </c>
      <c r="E59" s="19" t="s">
        <v>112</v>
      </c>
      <c r="F59" s="20">
        <v>1</v>
      </c>
      <c r="G59" s="21">
        <v>43712</v>
      </c>
      <c r="H59" s="20">
        <v>2019</v>
      </c>
      <c r="I59" s="19" t="s">
        <v>16</v>
      </c>
      <c r="J59" s="19" t="s">
        <v>10</v>
      </c>
      <c r="K59" s="22">
        <v>39.520000000000003</v>
      </c>
      <c r="L59" s="23" t="str">
        <f t="shared" si="2"/>
        <v/>
      </c>
      <c r="Q59" s="24" t="str">
        <f t="shared" si="1"/>
        <v>http://www.cengage.com/search/showresults.do?Ntk=APG&amp;Ntt=9781978504592&amp;N=197</v>
      </c>
      <c r="R59" s="7" t="s">
        <v>571</v>
      </c>
    </row>
    <row r="60" spans="1:18" s="2" customFormat="1" ht="28.8" x14ac:dyDescent="0.3">
      <c r="A60" s="16"/>
      <c r="B60" s="25" t="str">
        <f t="shared" si="0"/>
        <v>Critical Thinking About Digital Media: The Bubble of Confirmation Bias</v>
      </c>
      <c r="C60" s="18">
        <v>9781978504486</v>
      </c>
      <c r="D60" s="19" t="s">
        <v>527</v>
      </c>
      <c r="E60" s="19" t="s">
        <v>112</v>
      </c>
      <c r="F60" s="20">
        <v>1</v>
      </c>
      <c r="G60" s="21">
        <v>43712</v>
      </c>
      <c r="H60" s="20">
        <v>2019</v>
      </c>
      <c r="I60" s="19" t="s">
        <v>16</v>
      </c>
      <c r="J60" s="19" t="s">
        <v>10</v>
      </c>
      <c r="K60" s="22">
        <v>39.520000000000003</v>
      </c>
      <c r="L60" s="23" t="str">
        <f t="shared" si="2"/>
        <v/>
      </c>
      <c r="Q60" s="24" t="str">
        <f t="shared" si="1"/>
        <v>http://www.cengage.com/search/showresults.do?Ntk=APG&amp;Ntt=9781978504486&amp;N=197</v>
      </c>
      <c r="R60" s="7" t="s">
        <v>572</v>
      </c>
    </row>
    <row r="61" spans="1:18" s="2" customFormat="1" ht="28.8" x14ac:dyDescent="0.3">
      <c r="A61" s="16"/>
      <c r="B61" s="25" t="str">
        <f t="shared" si="0"/>
        <v>Critical Thinking About Digital Media: Twitter Culture: On the Trustworthiness of Tweets</v>
      </c>
      <c r="C61" s="18">
        <v>9781978504608</v>
      </c>
      <c r="D61" s="19" t="s">
        <v>527</v>
      </c>
      <c r="E61" s="19" t="s">
        <v>112</v>
      </c>
      <c r="F61" s="20">
        <v>1</v>
      </c>
      <c r="G61" s="21">
        <v>43712</v>
      </c>
      <c r="H61" s="20">
        <v>2019</v>
      </c>
      <c r="I61" s="19" t="s">
        <v>16</v>
      </c>
      <c r="J61" s="19" t="s">
        <v>10</v>
      </c>
      <c r="K61" s="22">
        <v>39.520000000000003</v>
      </c>
      <c r="L61" s="23" t="str">
        <f t="shared" si="2"/>
        <v/>
      </c>
      <c r="Q61" s="24" t="str">
        <f t="shared" si="1"/>
        <v>http://www.cengage.com/search/showresults.do?Ntk=APG&amp;Ntt=9781978504608&amp;N=197</v>
      </c>
      <c r="R61" s="7" t="s">
        <v>573</v>
      </c>
    </row>
    <row r="62" spans="1:18" s="2" customFormat="1" ht="28.8" x14ac:dyDescent="0.3">
      <c r="A62" s="16"/>
      <c r="B62" s="25" t="str">
        <f t="shared" si="0"/>
        <v>Critical Thinking About Digital Media: Understanding Memes and Internet Satire</v>
      </c>
      <c r="C62" s="18">
        <v>9781978504615</v>
      </c>
      <c r="D62" s="19" t="s">
        <v>527</v>
      </c>
      <c r="E62" s="19" t="s">
        <v>112</v>
      </c>
      <c r="F62" s="20">
        <v>1</v>
      </c>
      <c r="G62" s="21">
        <v>43712</v>
      </c>
      <c r="H62" s="20">
        <v>2019</v>
      </c>
      <c r="I62" s="19" t="s">
        <v>16</v>
      </c>
      <c r="J62" s="19" t="s">
        <v>10</v>
      </c>
      <c r="K62" s="22">
        <v>39.520000000000003</v>
      </c>
      <c r="L62" s="23" t="str">
        <f t="shared" si="2"/>
        <v/>
      </c>
      <c r="Q62" s="24" t="str">
        <f t="shared" si="1"/>
        <v>http://www.cengage.com/search/showresults.do?Ntk=APG&amp;Ntt=9781978504615&amp;N=197</v>
      </c>
      <c r="R62" s="7" t="s">
        <v>574</v>
      </c>
    </row>
    <row r="63" spans="1:18" s="2" customFormat="1" ht="28.8" x14ac:dyDescent="0.3">
      <c r="A63" s="16"/>
      <c r="B63" s="25" t="str">
        <f t="shared" si="0"/>
        <v>Critical Thinking About Digital Media: Weaponized Social Media</v>
      </c>
      <c r="C63" s="18">
        <v>9781978504622</v>
      </c>
      <c r="D63" s="19" t="s">
        <v>527</v>
      </c>
      <c r="E63" s="19" t="s">
        <v>112</v>
      </c>
      <c r="F63" s="20">
        <v>1</v>
      </c>
      <c r="G63" s="21">
        <v>43712</v>
      </c>
      <c r="H63" s="20">
        <v>2019</v>
      </c>
      <c r="I63" s="19" t="s">
        <v>16</v>
      </c>
      <c r="J63" s="19" t="s">
        <v>10</v>
      </c>
      <c r="K63" s="22">
        <v>39.520000000000003</v>
      </c>
      <c r="L63" s="23" t="str">
        <f t="shared" si="2"/>
        <v/>
      </c>
      <c r="Q63" s="24" t="str">
        <f t="shared" si="1"/>
        <v>http://www.cengage.com/search/showresults.do?Ntk=APG&amp;Ntt=9781978504622&amp;N=197</v>
      </c>
      <c r="R63" s="7" t="s">
        <v>575</v>
      </c>
    </row>
    <row r="64" spans="1:18" s="2" customFormat="1" ht="28.8" x14ac:dyDescent="0.3">
      <c r="A64" s="16"/>
      <c r="B64" s="25" t="str">
        <f t="shared" si="0"/>
        <v>Critical Thinking About Digital Media: When Content Goes Viral</v>
      </c>
      <c r="C64" s="18">
        <v>9781978504639</v>
      </c>
      <c r="D64" s="19" t="s">
        <v>527</v>
      </c>
      <c r="E64" s="19" t="s">
        <v>112</v>
      </c>
      <c r="F64" s="20">
        <v>1</v>
      </c>
      <c r="G64" s="21">
        <v>43712</v>
      </c>
      <c r="H64" s="20">
        <v>2019</v>
      </c>
      <c r="I64" s="19" t="s">
        <v>16</v>
      </c>
      <c r="J64" s="19" t="s">
        <v>10</v>
      </c>
      <c r="K64" s="22">
        <v>39.520000000000003</v>
      </c>
      <c r="L64" s="23" t="str">
        <f t="shared" si="2"/>
        <v/>
      </c>
      <c r="Q64" s="24" t="str">
        <f t="shared" si="1"/>
        <v>http://www.cengage.com/search/showresults.do?Ntk=APG&amp;Ntt=9781978504639&amp;N=197</v>
      </c>
      <c r="R64" s="7" t="s">
        <v>576</v>
      </c>
    </row>
    <row r="65" spans="1:18" s="2" customFormat="1" ht="28.8" x14ac:dyDescent="0.3">
      <c r="A65" s="16"/>
      <c r="B65" s="25" t="str">
        <f t="shared" si="0"/>
        <v>Cultural Studies: African-American Holidays, Festivals, and Celebrations</v>
      </c>
      <c r="C65" s="18">
        <v>9780780816060</v>
      </c>
      <c r="D65" s="19" t="s">
        <v>578</v>
      </c>
      <c r="E65" s="19" t="s">
        <v>129</v>
      </c>
      <c r="F65" s="20">
        <v>2</v>
      </c>
      <c r="G65" s="21">
        <v>43754</v>
      </c>
      <c r="H65" s="20">
        <v>2019</v>
      </c>
      <c r="I65" s="19" t="s">
        <v>9</v>
      </c>
      <c r="J65" s="19" t="s">
        <v>10</v>
      </c>
      <c r="K65" s="22">
        <v>70.400000000000006</v>
      </c>
      <c r="L65" s="23" t="str">
        <f t="shared" si="2"/>
        <v/>
      </c>
      <c r="Q65" s="24" t="str">
        <f t="shared" si="1"/>
        <v>http://www.cengage.com/search/showresults.do?Ntk=APG&amp;Ntt=9780780816060&amp;N=197</v>
      </c>
      <c r="R65" s="7" t="s">
        <v>577</v>
      </c>
    </row>
    <row r="66" spans="1:18" s="2" customFormat="1" ht="43.2" x14ac:dyDescent="0.3">
      <c r="A66" s="16"/>
      <c r="B66" s="25" t="str">
        <f t="shared" si="0"/>
        <v>Defining Moments: Jackie Robinson and the Integration of Baseball</v>
      </c>
      <c r="C66" s="18">
        <v>9780780813281</v>
      </c>
      <c r="D66" s="19" t="s">
        <v>578</v>
      </c>
      <c r="E66" s="19" t="s">
        <v>81</v>
      </c>
      <c r="F66" s="20">
        <v>1</v>
      </c>
      <c r="G66" s="21">
        <v>41389</v>
      </c>
      <c r="H66" s="20">
        <v>2013</v>
      </c>
      <c r="I66" s="19" t="s">
        <v>9</v>
      </c>
      <c r="J66" s="19" t="s">
        <v>84</v>
      </c>
      <c r="K66" s="22">
        <v>59.4</v>
      </c>
      <c r="L66" s="23" t="str">
        <f t="shared" si="2"/>
        <v/>
      </c>
      <c r="Q66" s="24" t="str">
        <f t="shared" si="1"/>
        <v>http://www.cengage.com/search/showresults.do?Ntk=APG&amp;Ntt=9780780813281&amp;N=197</v>
      </c>
      <c r="R66" s="7" t="s">
        <v>579</v>
      </c>
    </row>
    <row r="67" spans="1:18" s="2" customFormat="1" ht="43.2" x14ac:dyDescent="0.3">
      <c r="A67" s="16"/>
      <c r="B67" s="25" t="str">
        <f t="shared" si="0"/>
        <v>Defining Moments: Japanese-American Internment during World War II</v>
      </c>
      <c r="C67" s="18">
        <v>9780780813342</v>
      </c>
      <c r="D67" s="19" t="s">
        <v>578</v>
      </c>
      <c r="E67" s="19" t="s">
        <v>81</v>
      </c>
      <c r="F67" s="20">
        <v>1</v>
      </c>
      <c r="G67" s="21">
        <v>41604</v>
      </c>
      <c r="H67" s="20">
        <v>2013</v>
      </c>
      <c r="I67" s="19" t="s">
        <v>9</v>
      </c>
      <c r="J67" s="19" t="s">
        <v>84</v>
      </c>
      <c r="K67" s="22">
        <v>59.4</v>
      </c>
      <c r="L67" s="23" t="str">
        <f t="shared" si="2"/>
        <v/>
      </c>
      <c r="Q67" s="24" t="str">
        <f t="shared" ref="Q67:Q130" si="3">"http://www.cengage.com/search/showresults.do?Ntk=APG&amp;Ntt=" &amp; C67 &amp; "&amp;N=197"</f>
        <v>http://www.cengage.com/search/showresults.do?Ntk=APG&amp;Ntt=9780780813342&amp;N=197</v>
      </c>
      <c r="R67" s="7" t="s">
        <v>580</v>
      </c>
    </row>
    <row r="68" spans="1:18" s="2" customFormat="1" x14ac:dyDescent="0.3">
      <c r="A68" s="16"/>
      <c r="B68" s="25" t="str">
        <f t="shared" ref="B68:B131" si="4">HYPERLINK(Q68,R68)</f>
        <v>Defining Moments: Lewis and Clark Expedition</v>
      </c>
      <c r="C68" s="18">
        <v>9780780814189</v>
      </c>
      <c r="D68" s="19" t="s">
        <v>578</v>
      </c>
      <c r="E68" s="19" t="s">
        <v>139</v>
      </c>
      <c r="F68" s="20">
        <v>1</v>
      </c>
      <c r="G68" s="21">
        <v>42473</v>
      </c>
      <c r="H68" s="20">
        <v>2015</v>
      </c>
      <c r="I68" s="19" t="s">
        <v>9</v>
      </c>
      <c r="J68" s="19" t="s">
        <v>84</v>
      </c>
      <c r="K68" s="22">
        <v>60.5</v>
      </c>
      <c r="L68" s="23" t="str">
        <f t="shared" ref="L68:L131" si="5">IF(A68="","",K68*0.7)</f>
        <v/>
      </c>
      <c r="Q68" s="24" t="str">
        <f t="shared" si="3"/>
        <v>http://www.cengage.com/search/showresults.do?Ntk=APG&amp;Ntt=9780780814189&amp;N=197</v>
      </c>
      <c r="R68" s="7" t="s">
        <v>581</v>
      </c>
    </row>
    <row r="69" spans="1:18" s="2" customFormat="1" ht="28.8" x14ac:dyDescent="0.3">
      <c r="A69" s="16"/>
      <c r="B69" s="25" t="str">
        <f t="shared" si="4"/>
        <v>Defining Moments: McCarthyism and the Communist Threat</v>
      </c>
      <c r="C69" s="18">
        <v>9780780811850</v>
      </c>
      <c r="D69" s="19" t="s">
        <v>578</v>
      </c>
      <c r="E69" s="19" t="s">
        <v>139</v>
      </c>
      <c r="F69" s="20">
        <v>1</v>
      </c>
      <c r="G69" s="21">
        <v>40765</v>
      </c>
      <c r="H69" s="20">
        <v>2011</v>
      </c>
      <c r="I69" s="19" t="s">
        <v>83</v>
      </c>
      <c r="J69" s="19" t="s">
        <v>84</v>
      </c>
      <c r="K69" s="22">
        <v>59.4</v>
      </c>
      <c r="L69" s="23" t="str">
        <f t="shared" si="5"/>
        <v/>
      </c>
      <c r="Q69" s="24" t="str">
        <f t="shared" si="3"/>
        <v>http://www.cengage.com/search/showresults.do?Ntk=APG&amp;Ntt=9780780811850&amp;N=197</v>
      </c>
      <c r="R69" s="7" t="s">
        <v>582</v>
      </c>
    </row>
    <row r="70" spans="1:18" s="2" customFormat="1" ht="43.2" x14ac:dyDescent="0.3">
      <c r="A70" s="16"/>
      <c r="B70" s="25" t="str">
        <f t="shared" si="4"/>
        <v>Defining Moments: Plessy v. Ferguson</v>
      </c>
      <c r="C70" s="18">
        <v>9780780813304</v>
      </c>
      <c r="D70" s="19" t="s">
        <v>578</v>
      </c>
      <c r="E70" s="19" t="s">
        <v>81</v>
      </c>
      <c r="F70" s="20">
        <v>1</v>
      </c>
      <c r="G70" s="21">
        <v>41523</v>
      </c>
      <c r="H70" s="20">
        <v>2013</v>
      </c>
      <c r="I70" s="19" t="s">
        <v>9</v>
      </c>
      <c r="J70" s="19" t="s">
        <v>84</v>
      </c>
      <c r="K70" s="22">
        <v>59.4</v>
      </c>
      <c r="L70" s="23" t="str">
        <f t="shared" si="5"/>
        <v/>
      </c>
      <c r="Q70" s="24" t="str">
        <f t="shared" si="3"/>
        <v>http://www.cengage.com/search/showresults.do?Ntk=APG&amp;Ntt=9780780813304&amp;N=197</v>
      </c>
      <c r="R70" s="7" t="s">
        <v>583</v>
      </c>
    </row>
    <row r="71" spans="1:18" s="2" customFormat="1" x14ac:dyDescent="0.3">
      <c r="A71" s="16"/>
      <c r="B71" s="25" t="str">
        <f t="shared" si="4"/>
        <v>Defining Moments: Reconstruction</v>
      </c>
      <c r="C71" s="18">
        <v>9780780815117</v>
      </c>
      <c r="D71" s="19" t="s">
        <v>578</v>
      </c>
      <c r="E71" s="19" t="s">
        <v>139</v>
      </c>
      <c r="F71" s="20">
        <v>1</v>
      </c>
      <c r="G71" s="21">
        <v>42607</v>
      </c>
      <c r="H71" s="20">
        <v>2016</v>
      </c>
      <c r="I71" s="19" t="s">
        <v>9</v>
      </c>
      <c r="J71" s="19" t="s">
        <v>84</v>
      </c>
      <c r="K71" s="22">
        <v>60.5</v>
      </c>
      <c r="L71" s="23" t="str">
        <f t="shared" si="5"/>
        <v/>
      </c>
      <c r="Q71" s="24" t="str">
        <f t="shared" si="3"/>
        <v>http://www.cengage.com/search/showresults.do?Ntk=APG&amp;Ntt=9780780815117&amp;N=197</v>
      </c>
      <c r="R71" s="7" t="s">
        <v>584</v>
      </c>
    </row>
    <row r="72" spans="1:18" s="2" customFormat="1" x14ac:dyDescent="0.3">
      <c r="A72" s="16"/>
      <c r="B72" s="25" t="str">
        <f t="shared" si="4"/>
        <v>Defining Moments: The Attack on Pearl Harbor</v>
      </c>
      <c r="C72" s="18">
        <v>9780780811263</v>
      </c>
      <c r="D72" s="19" t="s">
        <v>578</v>
      </c>
      <c r="E72" s="19" t="s">
        <v>139</v>
      </c>
      <c r="F72" s="20">
        <v>1</v>
      </c>
      <c r="G72" s="21">
        <v>40094</v>
      </c>
      <c r="H72" s="20">
        <v>2009</v>
      </c>
      <c r="I72" s="19" t="s">
        <v>9</v>
      </c>
      <c r="J72" s="19" t="s">
        <v>84</v>
      </c>
      <c r="K72" s="22">
        <v>59.4</v>
      </c>
      <c r="L72" s="23" t="str">
        <f t="shared" si="5"/>
        <v/>
      </c>
      <c r="Q72" s="24" t="str">
        <f t="shared" si="3"/>
        <v>http://www.cengage.com/search/showresults.do?Ntk=APG&amp;Ntt=9780780811263&amp;N=197</v>
      </c>
      <c r="R72" s="7" t="s">
        <v>585</v>
      </c>
    </row>
    <row r="73" spans="1:18" s="2" customFormat="1" x14ac:dyDescent="0.3">
      <c r="A73" s="16"/>
      <c r="B73" s="25" t="str">
        <f t="shared" si="4"/>
        <v>Defining Moments: The Battle of Gettysburg</v>
      </c>
      <c r="C73" s="18">
        <v>9780780813243</v>
      </c>
      <c r="D73" s="19" t="s">
        <v>578</v>
      </c>
      <c r="E73" s="19" t="s">
        <v>139</v>
      </c>
      <c r="F73" s="20">
        <v>1</v>
      </c>
      <c r="G73" s="21">
        <v>41298</v>
      </c>
      <c r="H73" s="20">
        <v>2013</v>
      </c>
      <c r="I73" s="19" t="s">
        <v>9</v>
      </c>
      <c r="J73" s="19" t="s">
        <v>84</v>
      </c>
      <c r="K73" s="22">
        <v>59.4</v>
      </c>
      <c r="L73" s="23" t="str">
        <f t="shared" si="5"/>
        <v/>
      </c>
      <c r="Q73" s="24" t="str">
        <f t="shared" si="3"/>
        <v>http://www.cengage.com/search/showresults.do?Ntk=APG&amp;Ntt=9780780813243&amp;N=197</v>
      </c>
      <c r="R73" s="7" t="s">
        <v>586</v>
      </c>
    </row>
    <row r="74" spans="1:18" s="2" customFormat="1" x14ac:dyDescent="0.3">
      <c r="A74" s="16"/>
      <c r="B74" s="25" t="str">
        <f t="shared" si="4"/>
        <v>Defining Moments: The Constitution and The Bill of Rights</v>
      </c>
      <c r="C74" s="18">
        <v>9780780814202</v>
      </c>
      <c r="D74" s="19" t="s">
        <v>578</v>
      </c>
      <c r="E74" s="19" t="s">
        <v>139</v>
      </c>
      <c r="F74" s="20">
        <v>1</v>
      </c>
      <c r="G74" s="21">
        <v>42842</v>
      </c>
      <c r="H74" s="20">
        <v>2016</v>
      </c>
      <c r="I74" s="19" t="s">
        <v>9</v>
      </c>
      <c r="J74" s="19" t="s">
        <v>84</v>
      </c>
      <c r="K74" s="22">
        <v>60.5</v>
      </c>
      <c r="L74" s="23" t="str">
        <f t="shared" si="5"/>
        <v/>
      </c>
      <c r="Q74" s="24" t="str">
        <f t="shared" si="3"/>
        <v>http://www.cengage.com/search/showresults.do?Ntk=APG&amp;Ntt=9780780814202&amp;N=197</v>
      </c>
      <c r="R74" s="7" t="s">
        <v>587</v>
      </c>
    </row>
    <row r="75" spans="1:18" s="2" customFormat="1" x14ac:dyDescent="0.3">
      <c r="A75" s="16"/>
      <c r="B75" s="25" t="str">
        <f t="shared" si="4"/>
        <v>Defining Moments: The Cuban Missile Crisis</v>
      </c>
      <c r="C75" s="18">
        <v>9780780813670</v>
      </c>
      <c r="D75" s="19" t="s">
        <v>578</v>
      </c>
      <c r="E75" s="19" t="s">
        <v>139</v>
      </c>
      <c r="F75" s="20">
        <v>1</v>
      </c>
      <c r="G75" s="21">
        <v>42150</v>
      </c>
      <c r="H75" s="20">
        <v>2015</v>
      </c>
      <c r="I75" s="19" t="s">
        <v>9</v>
      </c>
      <c r="J75" s="19" t="s">
        <v>84</v>
      </c>
      <c r="K75" s="22">
        <v>59.4</v>
      </c>
      <c r="L75" s="23" t="str">
        <f t="shared" si="5"/>
        <v/>
      </c>
      <c r="Q75" s="24" t="str">
        <f t="shared" si="3"/>
        <v>http://www.cengage.com/search/showresults.do?Ntk=APG&amp;Ntt=9780780813670&amp;N=197</v>
      </c>
      <c r="R75" s="7" t="s">
        <v>588</v>
      </c>
    </row>
    <row r="76" spans="1:18" s="2" customFormat="1" x14ac:dyDescent="0.3">
      <c r="A76" s="16"/>
      <c r="B76" s="25" t="str">
        <f t="shared" si="4"/>
        <v>Defining Moments: The Dream of America: Immigration 1870-1920</v>
      </c>
      <c r="C76" s="18">
        <v>9780780811256</v>
      </c>
      <c r="D76" s="19" t="s">
        <v>578</v>
      </c>
      <c r="E76" s="19" t="s">
        <v>139</v>
      </c>
      <c r="F76" s="20">
        <v>1</v>
      </c>
      <c r="G76" s="21">
        <v>40091</v>
      </c>
      <c r="H76" s="20">
        <v>2009</v>
      </c>
      <c r="I76" s="19" t="s">
        <v>9</v>
      </c>
      <c r="J76" s="19" t="s">
        <v>84</v>
      </c>
      <c r="K76" s="22">
        <v>59.4</v>
      </c>
      <c r="L76" s="23" t="str">
        <f t="shared" si="5"/>
        <v/>
      </c>
      <c r="Q76" s="24" t="str">
        <f t="shared" si="3"/>
        <v>http://www.cengage.com/search/showresults.do?Ntk=APG&amp;Ntt=9780780811256&amp;N=197</v>
      </c>
      <c r="R76" s="7" t="s">
        <v>589</v>
      </c>
    </row>
    <row r="77" spans="1:18" s="2" customFormat="1" x14ac:dyDescent="0.3">
      <c r="A77" s="16"/>
      <c r="B77" s="25" t="str">
        <f t="shared" si="4"/>
        <v>Defining Moments: The Gilded Age</v>
      </c>
      <c r="C77" s="18">
        <v>9780780812390</v>
      </c>
      <c r="D77" s="19" t="s">
        <v>578</v>
      </c>
      <c r="E77" s="19" t="s">
        <v>139</v>
      </c>
      <c r="F77" s="20">
        <v>1</v>
      </c>
      <c r="G77" s="21">
        <v>41184</v>
      </c>
      <c r="H77" s="20">
        <v>2012</v>
      </c>
      <c r="I77" s="19" t="s">
        <v>9</v>
      </c>
      <c r="J77" s="19" t="s">
        <v>84</v>
      </c>
      <c r="K77" s="22">
        <v>59.4</v>
      </c>
      <c r="L77" s="23" t="str">
        <f t="shared" si="5"/>
        <v/>
      </c>
      <c r="Q77" s="24" t="str">
        <f t="shared" si="3"/>
        <v>http://www.cengage.com/search/showresults.do?Ntk=APG&amp;Ntt=9780780812390&amp;N=197</v>
      </c>
      <c r="R77" s="7" t="s">
        <v>590</v>
      </c>
    </row>
    <row r="78" spans="1:18" s="2" customFormat="1" x14ac:dyDescent="0.3">
      <c r="A78" s="16"/>
      <c r="B78" s="25" t="str">
        <f t="shared" si="4"/>
        <v>Defining Moments: The Great Depression and the New Deal</v>
      </c>
      <c r="C78" s="18">
        <v>9780780811232</v>
      </c>
      <c r="D78" s="19" t="s">
        <v>578</v>
      </c>
      <c r="E78" s="19" t="s">
        <v>139</v>
      </c>
      <c r="F78" s="20">
        <v>1</v>
      </c>
      <c r="G78" s="21">
        <v>40091</v>
      </c>
      <c r="H78" s="20">
        <v>2008</v>
      </c>
      <c r="I78" s="19" t="s">
        <v>9</v>
      </c>
      <c r="J78" s="19" t="s">
        <v>84</v>
      </c>
      <c r="K78" s="22">
        <v>59.4</v>
      </c>
      <c r="L78" s="23" t="str">
        <f t="shared" si="5"/>
        <v/>
      </c>
      <c r="Q78" s="24" t="str">
        <f t="shared" si="3"/>
        <v>http://www.cengage.com/search/showresults.do?Ntk=APG&amp;Ntt=9780780811232&amp;N=197</v>
      </c>
      <c r="R78" s="7" t="s">
        <v>591</v>
      </c>
    </row>
    <row r="79" spans="1:18" s="2" customFormat="1" x14ac:dyDescent="0.3">
      <c r="A79" s="16"/>
      <c r="B79" s="25" t="str">
        <f t="shared" si="4"/>
        <v>Defining Moments: The Great Migration North, 1910-1970</v>
      </c>
      <c r="C79" s="18">
        <v>9780780811874</v>
      </c>
      <c r="D79" s="19" t="s">
        <v>578</v>
      </c>
      <c r="E79" s="19" t="s">
        <v>139</v>
      </c>
      <c r="F79" s="20">
        <v>1</v>
      </c>
      <c r="G79" s="21">
        <v>40884</v>
      </c>
      <c r="H79" s="20">
        <v>2012</v>
      </c>
      <c r="I79" s="19" t="s">
        <v>9</v>
      </c>
      <c r="J79" s="19" t="s">
        <v>84</v>
      </c>
      <c r="K79" s="22">
        <v>59.4</v>
      </c>
      <c r="L79" s="23" t="str">
        <f t="shared" si="5"/>
        <v/>
      </c>
      <c r="Q79" s="24" t="str">
        <f t="shared" si="3"/>
        <v>http://www.cengage.com/search/showresults.do?Ntk=APG&amp;Ntt=9780780811874&amp;N=197</v>
      </c>
      <c r="R79" s="7" t="s">
        <v>592</v>
      </c>
    </row>
    <row r="80" spans="1:18" s="2" customFormat="1" x14ac:dyDescent="0.3">
      <c r="A80" s="16"/>
      <c r="B80" s="25" t="str">
        <f t="shared" si="4"/>
        <v>Defining Moments: The Muckrakers and The Progressive Era</v>
      </c>
      <c r="C80" s="18">
        <v>9780780811270</v>
      </c>
      <c r="D80" s="19" t="s">
        <v>578</v>
      </c>
      <c r="E80" s="19" t="s">
        <v>139</v>
      </c>
      <c r="F80" s="20">
        <v>1</v>
      </c>
      <c r="G80" s="21">
        <v>40203</v>
      </c>
      <c r="H80" s="20">
        <v>2009</v>
      </c>
      <c r="I80" s="19" t="s">
        <v>9</v>
      </c>
      <c r="J80" s="19" t="s">
        <v>84</v>
      </c>
      <c r="K80" s="22">
        <v>59.4</v>
      </c>
      <c r="L80" s="23" t="str">
        <f t="shared" si="5"/>
        <v/>
      </c>
      <c r="Q80" s="24" t="str">
        <f t="shared" si="3"/>
        <v>http://www.cengage.com/search/showresults.do?Ntk=APG&amp;Ntt=9780780811270&amp;N=197</v>
      </c>
      <c r="R80" s="7" t="s">
        <v>593</v>
      </c>
    </row>
    <row r="81" spans="1:18" s="2" customFormat="1" x14ac:dyDescent="0.3">
      <c r="A81" s="16"/>
      <c r="B81" s="25" t="str">
        <f t="shared" si="4"/>
        <v>Defining Moments: The September 11 Terrorist Attacks</v>
      </c>
      <c r="C81" s="18">
        <v>9780780812413</v>
      </c>
      <c r="D81" s="19" t="s">
        <v>578</v>
      </c>
      <c r="E81" s="19" t="s">
        <v>139</v>
      </c>
      <c r="F81" s="20">
        <v>1</v>
      </c>
      <c r="G81" s="21">
        <v>41184</v>
      </c>
      <c r="H81" s="20">
        <v>2012</v>
      </c>
      <c r="I81" s="19" t="s">
        <v>9</v>
      </c>
      <c r="J81" s="19" t="s">
        <v>84</v>
      </c>
      <c r="K81" s="22">
        <v>59.4</v>
      </c>
      <c r="L81" s="23" t="str">
        <f t="shared" si="5"/>
        <v/>
      </c>
      <c r="Q81" s="24" t="str">
        <f t="shared" si="3"/>
        <v>http://www.cengage.com/search/showresults.do?Ntk=APG&amp;Ntt=9780780812413&amp;N=197</v>
      </c>
      <c r="R81" s="7" t="s">
        <v>594</v>
      </c>
    </row>
    <row r="82" spans="1:18" s="2" customFormat="1" x14ac:dyDescent="0.3">
      <c r="A82" s="16"/>
      <c r="B82" s="25" t="str">
        <f t="shared" si="4"/>
        <v>Defining Moments: The Spanish-American War</v>
      </c>
      <c r="C82" s="18">
        <v>9780780812369</v>
      </c>
      <c r="D82" s="19" t="s">
        <v>578</v>
      </c>
      <c r="E82" s="19" t="s">
        <v>139</v>
      </c>
      <c r="F82" s="20">
        <v>1</v>
      </c>
      <c r="G82" s="21">
        <v>40814</v>
      </c>
      <c r="H82" s="20">
        <v>2012</v>
      </c>
      <c r="I82" s="19" t="s">
        <v>9</v>
      </c>
      <c r="J82" s="19" t="s">
        <v>84</v>
      </c>
      <c r="K82" s="22">
        <v>59.4</v>
      </c>
      <c r="L82" s="23" t="str">
        <f t="shared" si="5"/>
        <v/>
      </c>
      <c r="Q82" s="24" t="str">
        <f t="shared" si="3"/>
        <v>http://www.cengage.com/search/showresults.do?Ntk=APG&amp;Ntt=9780780812369&amp;N=197</v>
      </c>
      <c r="R82" s="7" t="s">
        <v>595</v>
      </c>
    </row>
    <row r="83" spans="1:18" s="2" customFormat="1" x14ac:dyDescent="0.3">
      <c r="A83" s="16"/>
      <c r="B83" s="25" t="str">
        <f t="shared" si="4"/>
        <v>Defining Moments: The Stonewall Riots</v>
      </c>
      <c r="C83" s="18">
        <v>9780780814431</v>
      </c>
      <c r="D83" s="19" t="s">
        <v>578</v>
      </c>
      <c r="E83" s="19" t="s">
        <v>139</v>
      </c>
      <c r="F83" s="20">
        <v>1</v>
      </c>
      <c r="G83" s="21">
        <v>42473</v>
      </c>
      <c r="H83" s="20">
        <v>2016</v>
      </c>
      <c r="I83" s="19" t="s">
        <v>9</v>
      </c>
      <c r="J83" s="19" t="s">
        <v>84</v>
      </c>
      <c r="K83" s="22">
        <v>60.5</v>
      </c>
      <c r="L83" s="23" t="str">
        <f t="shared" si="5"/>
        <v/>
      </c>
      <c r="Q83" s="24" t="str">
        <f t="shared" si="3"/>
        <v>http://www.cengage.com/search/showresults.do?Ntk=APG&amp;Ntt=9780780814431&amp;N=197</v>
      </c>
      <c r="R83" s="7" t="s">
        <v>596</v>
      </c>
    </row>
    <row r="84" spans="1:18" s="2" customFormat="1" x14ac:dyDescent="0.3">
      <c r="A84" s="16"/>
      <c r="B84" s="25" t="str">
        <f t="shared" si="4"/>
        <v>Defining Moments: The Underground Railroad</v>
      </c>
      <c r="C84" s="18">
        <v>9780780813687</v>
      </c>
      <c r="D84" s="19" t="s">
        <v>578</v>
      </c>
      <c r="E84" s="19" t="s">
        <v>139</v>
      </c>
      <c r="F84" s="20">
        <v>1</v>
      </c>
      <c r="G84" s="21">
        <v>42383</v>
      </c>
      <c r="H84" s="20">
        <v>2015</v>
      </c>
      <c r="I84" s="19" t="s">
        <v>9</v>
      </c>
      <c r="J84" s="19" t="s">
        <v>84</v>
      </c>
      <c r="K84" s="22">
        <v>59.4</v>
      </c>
      <c r="L84" s="23" t="str">
        <f t="shared" si="5"/>
        <v/>
      </c>
      <c r="Q84" s="24" t="str">
        <f t="shared" si="3"/>
        <v>http://www.cengage.com/search/showresults.do?Ntk=APG&amp;Ntt=9780780813687&amp;N=197</v>
      </c>
      <c r="R84" s="7" t="s">
        <v>597</v>
      </c>
    </row>
    <row r="85" spans="1:18" s="2" customFormat="1" ht="43.2" x14ac:dyDescent="0.3">
      <c r="A85" s="16"/>
      <c r="B85" s="25" t="str">
        <f t="shared" si="4"/>
        <v>Defining Moments: The WPA Putting America to Work</v>
      </c>
      <c r="C85" s="18">
        <v>9780780813328</v>
      </c>
      <c r="D85" s="19" t="s">
        <v>578</v>
      </c>
      <c r="E85" s="19" t="s">
        <v>81</v>
      </c>
      <c r="F85" s="20">
        <v>1</v>
      </c>
      <c r="G85" s="21">
        <v>41523</v>
      </c>
      <c r="H85" s="20">
        <v>2013</v>
      </c>
      <c r="I85" s="19" t="s">
        <v>9</v>
      </c>
      <c r="J85" s="19" t="s">
        <v>84</v>
      </c>
      <c r="K85" s="22">
        <v>59.4</v>
      </c>
      <c r="L85" s="23" t="str">
        <f t="shared" si="5"/>
        <v/>
      </c>
      <c r="Q85" s="24" t="str">
        <f t="shared" si="3"/>
        <v>http://www.cengage.com/search/showresults.do?Ntk=APG&amp;Ntt=9780780813328&amp;N=197</v>
      </c>
      <c r="R85" s="7" t="s">
        <v>598</v>
      </c>
    </row>
    <row r="86" spans="1:18" s="2" customFormat="1" x14ac:dyDescent="0.3">
      <c r="A86" s="16"/>
      <c r="B86" s="25" t="str">
        <f t="shared" si="4"/>
        <v>Defining Moments: The Zoot Suit Riots</v>
      </c>
      <c r="C86" s="18">
        <v>9780780812871</v>
      </c>
      <c r="D86" s="19" t="s">
        <v>578</v>
      </c>
      <c r="E86" s="19" t="s">
        <v>139</v>
      </c>
      <c r="F86" s="20">
        <v>1</v>
      </c>
      <c r="G86" s="21">
        <v>41244</v>
      </c>
      <c r="H86" s="20">
        <v>2012</v>
      </c>
      <c r="I86" s="19" t="s">
        <v>9</v>
      </c>
      <c r="J86" s="19" t="s">
        <v>84</v>
      </c>
      <c r="K86" s="22">
        <v>59.4</v>
      </c>
      <c r="L86" s="23" t="str">
        <f t="shared" si="5"/>
        <v/>
      </c>
      <c r="Q86" s="24" t="str">
        <f t="shared" si="3"/>
        <v>http://www.cengage.com/search/showresults.do?Ntk=APG&amp;Ntt=9780780812871&amp;N=197</v>
      </c>
      <c r="R86" s="7" t="s">
        <v>599</v>
      </c>
    </row>
    <row r="87" spans="1:18" s="2" customFormat="1" x14ac:dyDescent="0.3">
      <c r="A87" s="16"/>
      <c r="B87" s="25" t="str">
        <f t="shared" si="4"/>
        <v>Defining Moments: Voting Rights Act of 1965</v>
      </c>
      <c r="C87" s="18">
        <v>9780780811249</v>
      </c>
      <c r="D87" s="19" t="s">
        <v>578</v>
      </c>
      <c r="E87" s="19" t="s">
        <v>139</v>
      </c>
      <c r="F87" s="20">
        <v>1</v>
      </c>
      <c r="G87" s="21">
        <v>40091</v>
      </c>
      <c r="H87" s="20">
        <v>2008</v>
      </c>
      <c r="I87" s="19" t="s">
        <v>9</v>
      </c>
      <c r="J87" s="19" t="s">
        <v>84</v>
      </c>
      <c r="K87" s="22">
        <v>59.4</v>
      </c>
      <c r="L87" s="23" t="str">
        <f t="shared" si="5"/>
        <v/>
      </c>
      <c r="Q87" s="24" t="str">
        <f t="shared" si="3"/>
        <v>http://www.cengage.com/search/showresults.do?Ntk=APG&amp;Ntt=9780780811249&amp;N=197</v>
      </c>
      <c r="R87" s="7" t="s">
        <v>600</v>
      </c>
    </row>
    <row r="88" spans="1:18" s="2" customFormat="1" x14ac:dyDescent="0.3">
      <c r="A88" s="16"/>
      <c r="B88" s="25" t="str">
        <f t="shared" si="4"/>
        <v>Defining Moments: Woodstock</v>
      </c>
      <c r="C88" s="18">
        <v>9780780812864</v>
      </c>
      <c r="D88" s="19" t="s">
        <v>578</v>
      </c>
      <c r="E88" s="19" t="s">
        <v>139</v>
      </c>
      <c r="F88" s="20">
        <v>1</v>
      </c>
      <c r="G88" s="21">
        <v>41199</v>
      </c>
      <c r="H88" s="20">
        <v>2012</v>
      </c>
      <c r="I88" s="19" t="s">
        <v>9</v>
      </c>
      <c r="J88" s="19" t="s">
        <v>84</v>
      </c>
      <c r="K88" s="22">
        <v>59.4</v>
      </c>
      <c r="L88" s="23" t="str">
        <f t="shared" si="5"/>
        <v/>
      </c>
      <c r="Q88" s="24" t="str">
        <f t="shared" si="3"/>
        <v>http://www.cengage.com/search/showresults.do?Ntk=APG&amp;Ntt=9780780812864&amp;N=197</v>
      </c>
      <c r="R88" s="7" t="s">
        <v>601</v>
      </c>
    </row>
    <row r="89" spans="1:18" s="2" customFormat="1" x14ac:dyDescent="0.3">
      <c r="A89" s="16"/>
      <c r="B89" s="25" t="str">
        <f t="shared" si="4"/>
        <v>Defining Moments: Workers Unite: The American Labor Movement</v>
      </c>
      <c r="C89" s="18">
        <v>9780780811324</v>
      </c>
      <c r="D89" s="19" t="s">
        <v>578</v>
      </c>
      <c r="E89" s="19" t="s">
        <v>131</v>
      </c>
      <c r="F89" s="20">
        <v>1</v>
      </c>
      <c r="G89" s="21">
        <v>40555</v>
      </c>
      <c r="H89" s="20">
        <v>2011</v>
      </c>
      <c r="I89" s="19" t="s">
        <v>9</v>
      </c>
      <c r="J89" s="19" t="s">
        <v>84</v>
      </c>
      <c r="K89" s="22">
        <v>59.4</v>
      </c>
      <c r="L89" s="23" t="str">
        <f t="shared" si="5"/>
        <v/>
      </c>
      <c r="Q89" s="24" t="str">
        <f t="shared" si="3"/>
        <v>http://www.cengage.com/search/showresults.do?Ntk=APG&amp;Ntt=9780780811324&amp;N=197</v>
      </c>
      <c r="R89" s="7" t="s">
        <v>602</v>
      </c>
    </row>
    <row r="90" spans="1:18" s="2" customFormat="1" x14ac:dyDescent="0.3">
      <c r="A90" s="16"/>
      <c r="B90" s="25" t="str">
        <f t="shared" si="4"/>
        <v>Defining Moments: World War I and the Age of Modern Warfare</v>
      </c>
      <c r="C90" s="18">
        <v>9780780813267</v>
      </c>
      <c r="D90" s="19" t="s">
        <v>578</v>
      </c>
      <c r="E90" s="19" t="s">
        <v>139</v>
      </c>
      <c r="F90" s="20">
        <v>1</v>
      </c>
      <c r="G90" s="21">
        <v>41465</v>
      </c>
      <c r="H90" s="20">
        <v>2013</v>
      </c>
      <c r="I90" s="19" t="s">
        <v>9</v>
      </c>
      <c r="J90" s="19" t="s">
        <v>84</v>
      </c>
      <c r="K90" s="22">
        <v>59.4</v>
      </c>
      <c r="L90" s="23" t="str">
        <f t="shared" si="5"/>
        <v/>
      </c>
      <c r="Q90" s="24" t="str">
        <f t="shared" si="3"/>
        <v>http://www.cengage.com/search/showresults.do?Ntk=APG&amp;Ntt=9780780813267&amp;N=197</v>
      </c>
      <c r="R90" s="7" t="s">
        <v>603</v>
      </c>
    </row>
    <row r="91" spans="1:18" s="2" customFormat="1" ht="28.8" x14ac:dyDescent="0.3">
      <c r="A91" s="16"/>
      <c r="B91" s="25" t="str">
        <f t="shared" si="4"/>
        <v>Defying Convention: Women Who Changed the Rules: Women Athletes</v>
      </c>
      <c r="C91" s="18">
        <v>9780766081482</v>
      </c>
      <c r="D91" s="19" t="s">
        <v>527</v>
      </c>
      <c r="E91" s="19" t="s">
        <v>129</v>
      </c>
      <c r="F91" s="20">
        <v>1</v>
      </c>
      <c r="G91" s="21">
        <v>42941</v>
      </c>
      <c r="H91" s="20">
        <v>2017</v>
      </c>
      <c r="I91" s="19" t="s">
        <v>26</v>
      </c>
      <c r="J91" s="19" t="s">
        <v>10</v>
      </c>
      <c r="K91" s="22">
        <v>41</v>
      </c>
      <c r="L91" s="23" t="str">
        <f t="shared" si="5"/>
        <v/>
      </c>
      <c r="Q91" s="24" t="str">
        <f t="shared" si="3"/>
        <v>http://www.cengage.com/search/showresults.do?Ntk=APG&amp;Ntt=9780766081482&amp;N=197</v>
      </c>
      <c r="R91" s="7" t="s">
        <v>604</v>
      </c>
    </row>
    <row r="92" spans="1:18" s="2" customFormat="1" ht="28.8" x14ac:dyDescent="0.3">
      <c r="A92" s="16"/>
      <c r="B92" s="25" t="str">
        <f t="shared" si="4"/>
        <v>Defying Convention: Women Who Changed the Rules: Women Entrepreneurs</v>
      </c>
      <c r="C92" s="18">
        <v>9780766081444</v>
      </c>
      <c r="D92" s="19" t="s">
        <v>527</v>
      </c>
      <c r="E92" s="19" t="s">
        <v>129</v>
      </c>
      <c r="F92" s="20">
        <v>1</v>
      </c>
      <c r="G92" s="21">
        <v>42941</v>
      </c>
      <c r="H92" s="20">
        <v>2017</v>
      </c>
      <c r="I92" s="19" t="s">
        <v>26</v>
      </c>
      <c r="J92" s="19" t="s">
        <v>10</v>
      </c>
      <c r="K92" s="22">
        <v>41</v>
      </c>
      <c r="L92" s="23" t="str">
        <f t="shared" si="5"/>
        <v/>
      </c>
      <c r="Q92" s="24" t="str">
        <f t="shared" si="3"/>
        <v>http://www.cengage.com/search/showresults.do?Ntk=APG&amp;Ntt=9780766081444&amp;N=197</v>
      </c>
      <c r="R92" s="7" t="s">
        <v>605</v>
      </c>
    </row>
    <row r="93" spans="1:18" s="2" customFormat="1" ht="28.8" x14ac:dyDescent="0.3">
      <c r="A93" s="16"/>
      <c r="B93" s="25" t="str">
        <f t="shared" si="4"/>
        <v>Defying Convention: Women Who Changed the Rules: Women in Technology</v>
      </c>
      <c r="C93" s="18">
        <v>9780766081505</v>
      </c>
      <c r="D93" s="19" t="s">
        <v>527</v>
      </c>
      <c r="E93" s="19" t="s">
        <v>129</v>
      </c>
      <c r="F93" s="20">
        <v>1</v>
      </c>
      <c r="G93" s="21">
        <v>42941</v>
      </c>
      <c r="H93" s="20">
        <v>2017</v>
      </c>
      <c r="I93" s="19" t="s">
        <v>26</v>
      </c>
      <c r="J93" s="19" t="s">
        <v>10</v>
      </c>
      <c r="K93" s="22">
        <v>41</v>
      </c>
      <c r="L93" s="23" t="str">
        <f t="shared" si="5"/>
        <v/>
      </c>
      <c r="Q93" s="24" t="str">
        <f t="shared" si="3"/>
        <v>http://www.cengage.com/search/showresults.do?Ntk=APG&amp;Ntt=9780766081505&amp;N=197</v>
      </c>
      <c r="R93" s="7" t="s">
        <v>606</v>
      </c>
    </row>
    <row r="94" spans="1:18" s="2" customFormat="1" ht="28.8" x14ac:dyDescent="0.3">
      <c r="A94" s="16"/>
      <c r="B94" s="25" t="str">
        <f t="shared" si="4"/>
        <v>Defying Convention: Women Who Changed the Rules: Women Political Leaders</v>
      </c>
      <c r="C94" s="18">
        <v>9780766081420</v>
      </c>
      <c r="D94" s="19" t="s">
        <v>527</v>
      </c>
      <c r="E94" s="19" t="s">
        <v>129</v>
      </c>
      <c r="F94" s="20">
        <v>1</v>
      </c>
      <c r="G94" s="21">
        <v>42941</v>
      </c>
      <c r="H94" s="20">
        <v>2017</v>
      </c>
      <c r="I94" s="19" t="s">
        <v>26</v>
      </c>
      <c r="J94" s="19" t="s">
        <v>10</v>
      </c>
      <c r="K94" s="22">
        <v>41</v>
      </c>
      <c r="L94" s="23" t="str">
        <f t="shared" si="5"/>
        <v/>
      </c>
      <c r="Q94" s="24" t="str">
        <f t="shared" si="3"/>
        <v>http://www.cengage.com/search/showresults.do?Ntk=APG&amp;Ntt=9780766081420&amp;N=197</v>
      </c>
      <c r="R94" s="7" t="s">
        <v>607</v>
      </c>
    </row>
    <row r="95" spans="1:18" s="2" customFormat="1" ht="28.8" x14ac:dyDescent="0.3">
      <c r="A95" s="16"/>
      <c r="B95" s="25" t="str">
        <f t="shared" si="4"/>
        <v>Defying Convention: Women Who Changed the Rules: Women Warriors</v>
      </c>
      <c r="C95" s="18">
        <v>9780766081529</v>
      </c>
      <c r="D95" s="19" t="s">
        <v>527</v>
      </c>
      <c r="E95" s="19" t="s">
        <v>129</v>
      </c>
      <c r="F95" s="20">
        <v>1</v>
      </c>
      <c r="G95" s="21">
        <v>42941</v>
      </c>
      <c r="H95" s="20">
        <v>2017</v>
      </c>
      <c r="I95" s="19" t="s">
        <v>26</v>
      </c>
      <c r="J95" s="19" t="s">
        <v>10</v>
      </c>
      <c r="K95" s="22">
        <v>41</v>
      </c>
      <c r="L95" s="23" t="str">
        <f t="shared" si="5"/>
        <v/>
      </c>
      <c r="Q95" s="24" t="str">
        <f t="shared" si="3"/>
        <v>http://www.cengage.com/search/showresults.do?Ntk=APG&amp;Ntt=9780766081529&amp;N=197</v>
      </c>
      <c r="R95" s="7" t="s">
        <v>608</v>
      </c>
    </row>
    <row r="96" spans="1:18" s="2" customFormat="1" ht="28.8" x14ac:dyDescent="0.3">
      <c r="A96" s="16"/>
      <c r="B96" s="25" t="str">
        <f t="shared" si="4"/>
        <v>Defying Convention: Women Who Changed the Rules: Women Writers</v>
      </c>
      <c r="C96" s="18">
        <v>9780766081468</v>
      </c>
      <c r="D96" s="19" t="s">
        <v>527</v>
      </c>
      <c r="E96" s="19" t="s">
        <v>129</v>
      </c>
      <c r="F96" s="20">
        <v>1</v>
      </c>
      <c r="G96" s="21">
        <v>42941</v>
      </c>
      <c r="H96" s="20">
        <v>2017</v>
      </c>
      <c r="I96" s="19" t="s">
        <v>26</v>
      </c>
      <c r="J96" s="19" t="s">
        <v>10</v>
      </c>
      <c r="K96" s="22">
        <v>41</v>
      </c>
      <c r="L96" s="23" t="str">
        <f t="shared" si="5"/>
        <v/>
      </c>
      <c r="Q96" s="24" t="str">
        <f t="shared" si="3"/>
        <v>http://www.cengage.com/search/showresults.do?Ntk=APG&amp;Ntt=9780766081468&amp;N=197</v>
      </c>
      <c r="R96" s="7" t="s">
        <v>609</v>
      </c>
    </row>
    <row r="97" spans="1:18" s="2" customFormat="1" x14ac:dyDescent="0.3">
      <c r="A97" s="16"/>
      <c r="B97" s="25" t="str">
        <f t="shared" si="4"/>
        <v>Discover Ancient Civilizations: Ancient China</v>
      </c>
      <c r="C97" s="18">
        <v>9780766058149</v>
      </c>
      <c r="D97" s="19" t="s">
        <v>527</v>
      </c>
      <c r="E97" s="19" t="s">
        <v>139</v>
      </c>
      <c r="F97" s="20">
        <v>1</v>
      </c>
      <c r="G97" s="21">
        <v>42318</v>
      </c>
      <c r="H97" s="20">
        <v>2014</v>
      </c>
      <c r="I97" s="19" t="s">
        <v>9</v>
      </c>
      <c r="J97" s="19" t="s">
        <v>10</v>
      </c>
      <c r="K97" s="22">
        <v>43.94</v>
      </c>
      <c r="L97" s="23" t="str">
        <f t="shared" si="5"/>
        <v/>
      </c>
      <c r="Q97" s="24" t="str">
        <f t="shared" si="3"/>
        <v>http://www.cengage.com/search/showresults.do?Ntk=APG&amp;Ntt=9780766058149&amp;N=197</v>
      </c>
      <c r="R97" s="7" t="s">
        <v>610</v>
      </c>
    </row>
    <row r="98" spans="1:18" s="2" customFormat="1" x14ac:dyDescent="0.3">
      <c r="A98" s="16"/>
      <c r="B98" s="25" t="str">
        <f t="shared" si="4"/>
        <v>Discover Ancient Civilizations: Ancient Egypt</v>
      </c>
      <c r="C98" s="18">
        <v>9780766058156</v>
      </c>
      <c r="D98" s="19" t="s">
        <v>527</v>
      </c>
      <c r="E98" s="19" t="s">
        <v>139</v>
      </c>
      <c r="F98" s="20">
        <v>1</v>
      </c>
      <c r="G98" s="21">
        <v>42296</v>
      </c>
      <c r="H98" s="20">
        <v>2014</v>
      </c>
      <c r="I98" s="19" t="s">
        <v>9</v>
      </c>
      <c r="J98" s="19" t="s">
        <v>10</v>
      </c>
      <c r="K98" s="22">
        <v>43.94</v>
      </c>
      <c r="L98" s="23" t="str">
        <f t="shared" si="5"/>
        <v/>
      </c>
      <c r="Q98" s="24" t="str">
        <f t="shared" si="3"/>
        <v>http://www.cengage.com/search/showresults.do?Ntk=APG&amp;Ntt=9780766058156&amp;N=197</v>
      </c>
      <c r="R98" s="7" t="s">
        <v>611</v>
      </c>
    </row>
    <row r="99" spans="1:18" s="2" customFormat="1" x14ac:dyDescent="0.3">
      <c r="A99" s="16"/>
      <c r="B99" s="25" t="str">
        <f t="shared" si="4"/>
        <v>Discover Ancient Civilizations: Ancient Greece</v>
      </c>
      <c r="C99" s="18">
        <v>9780766058163</v>
      </c>
      <c r="D99" s="19" t="s">
        <v>527</v>
      </c>
      <c r="E99" s="19" t="s">
        <v>139</v>
      </c>
      <c r="F99" s="20">
        <v>1</v>
      </c>
      <c r="G99" s="21">
        <v>42296</v>
      </c>
      <c r="H99" s="20">
        <v>2014</v>
      </c>
      <c r="I99" s="19" t="s">
        <v>9</v>
      </c>
      <c r="J99" s="19" t="s">
        <v>10</v>
      </c>
      <c r="K99" s="22">
        <v>43.94</v>
      </c>
      <c r="L99" s="23" t="str">
        <f t="shared" si="5"/>
        <v/>
      </c>
      <c r="Q99" s="24" t="str">
        <f t="shared" si="3"/>
        <v>http://www.cengage.com/search/showresults.do?Ntk=APG&amp;Ntt=9780766058163&amp;N=197</v>
      </c>
      <c r="R99" s="7" t="s">
        <v>612</v>
      </c>
    </row>
    <row r="100" spans="1:18" s="2" customFormat="1" x14ac:dyDescent="0.3">
      <c r="A100" s="16"/>
      <c r="B100" s="25" t="str">
        <f t="shared" si="4"/>
        <v>Discover Ancient Civilizations: Ancient Mesopotamia</v>
      </c>
      <c r="C100" s="18">
        <v>9780766058170</v>
      </c>
      <c r="D100" s="19" t="s">
        <v>527</v>
      </c>
      <c r="E100" s="19" t="s">
        <v>139</v>
      </c>
      <c r="F100" s="20">
        <v>1</v>
      </c>
      <c r="G100" s="21">
        <v>42296</v>
      </c>
      <c r="H100" s="20">
        <v>2014</v>
      </c>
      <c r="I100" s="19" t="s">
        <v>9</v>
      </c>
      <c r="J100" s="19" t="s">
        <v>10</v>
      </c>
      <c r="K100" s="22">
        <v>43.94</v>
      </c>
      <c r="L100" s="23" t="str">
        <f t="shared" si="5"/>
        <v/>
      </c>
      <c r="Q100" s="24" t="str">
        <f t="shared" si="3"/>
        <v>http://www.cengage.com/search/showresults.do?Ntk=APG&amp;Ntt=9780766058170&amp;N=197</v>
      </c>
      <c r="R100" s="7" t="s">
        <v>613</v>
      </c>
    </row>
    <row r="101" spans="1:18" s="2" customFormat="1" x14ac:dyDescent="0.3">
      <c r="A101" s="16"/>
      <c r="B101" s="25" t="str">
        <f t="shared" si="4"/>
        <v>Discover Ancient Civilizations: Ancient Persia</v>
      </c>
      <c r="C101" s="18">
        <v>9780766058187</v>
      </c>
      <c r="D101" s="19" t="s">
        <v>527</v>
      </c>
      <c r="E101" s="19" t="s">
        <v>139</v>
      </c>
      <c r="F101" s="20">
        <v>1</v>
      </c>
      <c r="G101" s="21">
        <v>42296</v>
      </c>
      <c r="H101" s="20">
        <v>2014</v>
      </c>
      <c r="I101" s="19" t="s">
        <v>9</v>
      </c>
      <c r="J101" s="19" t="s">
        <v>10</v>
      </c>
      <c r="K101" s="22">
        <v>43.94</v>
      </c>
      <c r="L101" s="23" t="str">
        <f t="shared" si="5"/>
        <v/>
      </c>
      <c r="Q101" s="24" t="str">
        <f t="shared" si="3"/>
        <v>http://www.cengage.com/search/showresults.do?Ntk=APG&amp;Ntt=9780766058187&amp;N=197</v>
      </c>
      <c r="R101" s="7" t="s">
        <v>614</v>
      </c>
    </row>
    <row r="102" spans="1:18" s="2" customFormat="1" x14ac:dyDescent="0.3">
      <c r="A102" s="16"/>
      <c r="B102" s="25" t="str">
        <f t="shared" si="4"/>
        <v>Discover Ancient Civilizations: Ancient Rome</v>
      </c>
      <c r="C102" s="18">
        <v>9780766058194</v>
      </c>
      <c r="D102" s="19" t="s">
        <v>527</v>
      </c>
      <c r="E102" s="19" t="s">
        <v>139</v>
      </c>
      <c r="F102" s="20">
        <v>1</v>
      </c>
      <c r="G102" s="21">
        <v>42296</v>
      </c>
      <c r="H102" s="20">
        <v>2014</v>
      </c>
      <c r="I102" s="19" t="s">
        <v>9</v>
      </c>
      <c r="J102" s="19" t="s">
        <v>10</v>
      </c>
      <c r="K102" s="22">
        <v>43.94</v>
      </c>
      <c r="L102" s="23" t="str">
        <f t="shared" si="5"/>
        <v/>
      </c>
      <c r="Q102" s="24" t="str">
        <f t="shared" si="3"/>
        <v>http://www.cengage.com/search/showresults.do?Ntk=APG&amp;Ntt=9780766058194&amp;N=197</v>
      </c>
      <c r="R102" s="7" t="s">
        <v>615</v>
      </c>
    </row>
    <row r="103" spans="1:18" s="2" customFormat="1" ht="43.2" x14ac:dyDescent="0.3">
      <c r="A103" s="16"/>
      <c r="B103" s="25" t="str">
        <f t="shared" si="4"/>
        <v>Drug Education Library: Designer Drugs: Deadly Chemistry</v>
      </c>
      <c r="C103" s="18">
        <v>9781534560086</v>
      </c>
      <c r="D103" s="19" t="s">
        <v>520</v>
      </c>
      <c r="E103" s="19" t="s">
        <v>326</v>
      </c>
      <c r="F103" s="20">
        <v>1</v>
      </c>
      <c r="G103" s="21">
        <v>42961</v>
      </c>
      <c r="H103" s="20">
        <v>2017</v>
      </c>
      <c r="I103" s="19" t="s">
        <v>16</v>
      </c>
      <c r="J103" s="19" t="s">
        <v>316</v>
      </c>
      <c r="K103" s="22">
        <v>43.26</v>
      </c>
      <c r="L103" s="23" t="str">
        <f t="shared" si="5"/>
        <v/>
      </c>
      <c r="Q103" s="24" t="str">
        <f t="shared" si="3"/>
        <v>http://www.cengage.com/search/showresults.do?Ntk=APG&amp;Ntt=9781534560086&amp;N=197</v>
      </c>
      <c r="R103" s="7" t="s">
        <v>616</v>
      </c>
    </row>
    <row r="104" spans="1:18" s="2" customFormat="1" ht="43.2" x14ac:dyDescent="0.3">
      <c r="A104" s="16"/>
      <c r="B104" s="25" t="str">
        <f t="shared" si="4"/>
        <v>Drug Education Library: Heroin: Killer Drug Epidemic</v>
      </c>
      <c r="C104" s="18">
        <v>9781534560109</v>
      </c>
      <c r="D104" s="19" t="s">
        <v>520</v>
      </c>
      <c r="E104" s="19" t="s">
        <v>326</v>
      </c>
      <c r="F104" s="20">
        <v>1</v>
      </c>
      <c r="G104" s="21">
        <v>42963</v>
      </c>
      <c r="H104" s="20">
        <v>2017</v>
      </c>
      <c r="I104" s="19" t="s">
        <v>16</v>
      </c>
      <c r="J104" s="19" t="s">
        <v>316</v>
      </c>
      <c r="K104" s="22">
        <v>43.26</v>
      </c>
      <c r="L104" s="23" t="str">
        <f t="shared" si="5"/>
        <v/>
      </c>
      <c r="Q104" s="24" t="str">
        <f t="shared" si="3"/>
        <v>http://www.cengage.com/search/showresults.do?Ntk=APG&amp;Ntt=9781534560109&amp;N=197</v>
      </c>
      <c r="R104" s="7" t="s">
        <v>617</v>
      </c>
    </row>
    <row r="105" spans="1:18" s="2" customFormat="1" ht="43.2" x14ac:dyDescent="0.3">
      <c r="A105" s="16"/>
      <c r="B105" s="25" t="str">
        <f t="shared" si="4"/>
        <v>Drug Education Library: Marijuana: Abuse and Legalization</v>
      </c>
      <c r="C105" s="18">
        <v>9781534560024</v>
      </c>
      <c r="D105" s="19" t="s">
        <v>520</v>
      </c>
      <c r="E105" s="19" t="s">
        <v>326</v>
      </c>
      <c r="F105" s="20">
        <v>1</v>
      </c>
      <c r="G105" s="21">
        <v>42958</v>
      </c>
      <c r="H105" s="20">
        <v>2017</v>
      </c>
      <c r="I105" s="19" t="s">
        <v>16</v>
      </c>
      <c r="J105" s="19" t="s">
        <v>316</v>
      </c>
      <c r="K105" s="22">
        <v>43.26</v>
      </c>
      <c r="L105" s="23" t="str">
        <f t="shared" si="5"/>
        <v/>
      </c>
      <c r="Q105" s="24" t="str">
        <f t="shared" si="3"/>
        <v>http://www.cengage.com/search/showresults.do?Ntk=APG&amp;Ntt=9781534560024&amp;N=197</v>
      </c>
      <c r="R105" s="7" t="s">
        <v>618</v>
      </c>
    </row>
    <row r="106" spans="1:18" s="2" customFormat="1" ht="43.2" x14ac:dyDescent="0.3">
      <c r="A106" s="16"/>
      <c r="B106" s="25" t="str">
        <f t="shared" si="4"/>
        <v>Drug Education Library: Prescription Drugs: Opioids That Kill</v>
      </c>
      <c r="C106" s="18">
        <v>9781534560123</v>
      </c>
      <c r="D106" s="19" t="s">
        <v>520</v>
      </c>
      <c r="E106" s="19" t="s">
        <v>326</v>
      </c>
      <c r="F106" s="20">
        <v>1</v>
      </c>
      <c r="G106" s="21">
        <v>42963</v>
      </c>
      <c r="H106" s="20">
        <v>2017</v>
      </c>
      <c r="I106" s="19" t="s">
        <v>16</v>
      </c>
      <c r="J106" s="19" t="s">
        <v>316</v>
      </c>
      <c r="K106" s="22">
        <v>43.26</v>
      </c>
      <c r="L106" s="23" t="str">
        <f t="shared" si="5"/>
        <v/>
      </c>
      <c r="Q106" s="24" t="str">
        <f t="shared" si="3"/>
        <v>http://www.cengage.com/search/showresults.do?Ntk=APG&amp;Ntt=9781534560123&amp;N=197</v>
      </c>
      <c r="R106" s="7" t="s">
        <v>619</v>
      </c>
    </row>
    <row r="107" spans="1:18" s="2" customFormat="1" ht="43.2" x14ac:dyDescent="0.3">
      <c r="A107" s="16"/>
      <c r="B107" s="25" t="str">
        <f t="shared" si="4"/>
        <v>Drug Education Library: Steroids and Other Performance-Enhancing Drugs</v>
      </c>
      <c r="C107" s="18">
        <v>9781534560048</v>
      </c>
      <c r="D107" s="19" t="s">
        <v>520</v>
      </c>
      <c r="E107" s="19" t="s">
        <v>326</v>
      </c>
      <c r="F107" s="20">
        <v>1</v>
      </c>
      <c r="G107" s="21">
        <v>42961</v>
      </c>
      <c r="H107" s="20">
        <v>2017</v>
      </c>
      <c r="I107" s="19" t="s">
        <v>16</v>
      </c>
      <c r="J107" s="19" t="s">
        <v>316</v>
      </c>
      <c r="K107" s="22">
        <v>43.26</v>
      </c>
      <c r="L107" s="23" t="str">
        <f t="shared" si="5"/>
        <v/>
      </c>
      <c r="Q107" s="24" t="str">
        <f t="shared" si="3"/>
        <v>http://www.cengage.com/search/showresults.do?Ntk=APG&amp;Ntt=9781534560048&amp;N=197</v>
      </c>
      <c r="R107" s="7" t="s">
        <v>620</v>
      </c>
    </row>
    <row r="108" spans="1:18" s="2" customFormat="1" ht="43.2" x14ac:dyDescent="0.3">
      <c r="A108" s="16"/>
      <c r="B108" s="25" t="str">
        <f t="shared" si="4"/>
        <v>Drug Education Library: The Dangers of Diet Drugs</v>
      </c>
      <c r="C108" s="18">
        <v>9781534560062</v>
      </c>
      <c r="D108" s="19" t="s">
        <v>520</v>
      </c>
      <c r="E108" s="19" t="s">
        <v>326</v>
      </c>
      <c r="F108" s="20">
        <v>1</v>
      </c>
      <c r="G108" s="21">
        <v>42961</v>
      </c>
      <c r="H108" s="20">
        <v>2017</v>
      </c>
      <c r="I108" s="19" t="s">
        <v>16</v>
      </c>
      <c r="J108" s="19" t="s">
        <v>316</v>
      </c>
      <c r="K108" s="22">
        <v>43.26</v>
      </c>
      <c r="L108" s="23" t="str">
        <f t="shared" si="5"/>
        <v/>
      </c>
      <c r="Q108" s="24" t="str">
        <f t="shared" si="3"/>
        <v>http://www.cengage.com/search/showresults.do?Ntk=APG&amp;Ntt=9781534560062&amp;N=197</v>
      </c>
      <c r="R108" s="7" t="s">
        <v>621</v>
      </c>
    </row>
    <row r="109" spans="1:18" s="2" customFormat="1" x14ac:dyDescent="0.3">
      <c r="A109" s="16"/>
      <c r="B109" s="25" t="str">
        <f t="shared" si="4"/>
        <v>Exploring the Elements: Aluminum</v>
      </c>
      <c r="C109" s="18">
        <v>9780766099043</v>
      </c>
      <c r="D109" s="19" t="s">
        <v>527</v>
      </c>
      <c r="E109" s="19" t="s">
        <v>166</v>
      </c>
      <c r="F109" s="20">
        <v>1</v>
      </c>
      <c r="G109" s="21">
        <v>43510</v>
      </c>
      <c r="H109" s="20">
        <v>2018</v>
      </c>
      <c r="I109" s="19" t="s">
        <v>115</v>
      </c>
      <c r="J109" s="19" t="s">
        <v>21</v>
      </c>
      <c r="K109" s="22">
        <v>46.08</v>
      </c>
      <c r="L109" s="23" t="str">
        <f t="shared" si="5"/>
        <v/>
      </c>
      <c r="Q109" s="24" t="str">
        <f t="shared" si="3"/>
        <v>http://www.cengage.com/search/showresults.do?Ntk=APG&amp;Ntt=9780766099043&amp;N=197</v>
      </c>
      <c r="R109" s="7" t="s">
        <v>622</v>
      </c>
    </row>
    <row r="110" spans="1:18" s="2" customFormat="1" x14ac:dyDescent="0.3">
      <c r="A110" s="16"/>
      <c r="B110" s="25" t="str">
        <f t="shared" si="4"/>
        <v>Exploring the Elements: Carbon</v>
      </c>
      <c r="C110" s="18">
        <v>9780766099074</v>
      </c>
      <c r="D110" s="19" t="s">
        <v>527</v>
      </c>
      <c r="E110" s="19" t="s">
        <v>166</v>
      </c>
      <c r="F110" s="20">
        <v>1</v>
      </c>
      <c r="G110" s="21">
        <v>43510</v>
      </c>
      <c r="H110" s="20">
        <v>2018</v>
      </c>
      <c r="I110" s="19" t="s">
        <v>115</v>
      </c>
      <c r="J110" s="19" t="s">
        <v>21</v>
      </c>
      <c r="K110" s="22">
        <v>46.08</v>
      </c>
      <c r="L110" s="23" t="str">
        <f t="shared" si="5"/>
        <v/>
      </c>
      <c r="Q110" s="24" t="str">
        <f t="shared" si="3"/>
        <v>http://www.cengage.com/search/showresults.do?Ntk=APG&amp;Ntt=9780766099074&amp;N=197</v>
      </c>
      <c r="R110" s="7" t="s">
        <v>623</v>
      </c>
    </row>
    <row r="111" spans="1:18" s="2" customFormat="1" x14ac:dyDescent="0.3">
      <c r="A111" s="16"/>
      <c r="B111" s="25" t="str">
        <f t="shared" si="4"/>
        <v>Exploring the Elements: Chlorine</v>
      </c>
      <c r="C111" s="18">
        <v>9781978504202</v>
      </c>
      <c r="D111" s="19" t="s">
        <v>527</v>
      </c>
      <c r="E111" s="19" t="s">
        <v>166</v>
      </c>
      <c r="F111" s="20">
        <v>1</v>
      </c>
      <c r="G111" s="21">
        <v>43712</v>
      </c>
      <c r="H111" s="20">
        <v>2019</v>
      </c>
      <c r="I111" s="19" t="s">
        <v>115</v>
      </c>
      <c r="J111" s="19" t="s">
        <v>21</v>
      </c>
      <c r="K111" s="22">
        <v>30.72</v>
      </c>
      <c r="L111" s="23" t="str">
        <f t="shared" si="5"/>
        <v/>
      </c>
      <c r="Q111" s="24" t="str">
        <f t="shared" si="3"/>
        <v>http://www.cengage.com/search/showresults.do?Ntk=APG&amp;Ntt=9781978504202&amp;N=197</v>
      </c>
      <c r="R111" s="7" t="s">
        <v>624</v>
      </c>
    </row>
    <row r="112" spans="1:18" s="2" customFormat="1" x14ac:dyDescent="0.3">
      <c r="A112" s="16"/>
      <c r="B112" s="25" t="str">
        <f t="shared" si="4"/>
        <v>Exploring the Elements: Copper</v>
      </c>
      <c r="C112" s="18">
        <v>9781978504219</v>
      </c>
      <c r="D112" s="19" t="s">
        <v>527</v>
      </c>
      <c r="E112" s="19" t="s">
        <v>166</v>
      </c>
      <c r="F112" s="20">
        <v>1</v>
      </c>
      <c r="G112" s="21">
        <v>43712</v>
      </c>
      <c r="H112" s="20">
        <v>2019</v>
      </c>
      <c r="I112" s="19" t="s">
        <v>115</v>
      </c>
      <c r="J112" s="19" t="s">
        <v>21</v>
      </c>
      <c r="K112" s="22">
        <v>30.72</v>
      </c>
      <c r="L112" s="23" t="str">
        <f t="shared" si="5"/>
        <v/>
      </c>
      <c r="Q112" s="24" t="str">
        <f t="shared" si="3"/>
        <v>http://www.cengage.com/search/showresults.do?Ntk=APG&amp;Ntt=9781978504219&amp;N=197</v>
      </c>
      <c r="R112" s="7" t="s">
        <v>625</v>
      </c>
    </row>
    <row r="113" spans="1:18" s="2" customFormat="1" x14ac:dyDescent="0.3">
      <c r="A113" s="16"/>
      <c r="B113" s="25" t="str">
        <f t="shared" si="4"/>
        <v>Exploring the Elements: Gold</v>
      </c>
      <c r="C113" s="18">
        <v>9781978504226</v>
      </c>
      <c r="D113" s="19" t="s">
        <v>527</v>
      </c>
      <c r="E113" s="19" t="s">
        <v>166</v>
      </c>
      <c r="F113" s="20">
        <v>1</v>
      </c>
      <c r="G113" s="21">
        <v>43712</v>
      </c>
      <c r="H113" s="20">
        <v>2019</v>
      </c>
      <c r="I113" s="19" t="s">
        <v>115</v>
      </c>
      <c r="J113" s="19" t="s">
        <v>21</v>
      </c>
      <c r="K113" s="22">
        <v>30.72</v>
      </c>
      <c r="L113" s="23" t="str">
        <f t="shared" si="5"/>
        <v/>
      </c>
      <c r="Q113" s="24" t="str">
        <f t="shared" si="3"/>
        <v>http://www.cengage.com/search/showresults.do?Ntk=APG&amp;Ntt=9781978504226&amp;N=197</v>
      </c>
      <c r="R113" s="7" t="s">
        <v>626</v>
      </c>
    </row>
    <row r="114" spans="1:18" s="2" customFormat="1" x14ac:dyDescent="0.3">
      <c r="A114" s="16"/>
      <c r="B114" s="25" t="str">
        <f t="shared" si="4"/>
        <v>Exploring the Elements: Helium</v>
      </c>
      <c r="C114" s="18">
        <v>9780766099104</v>
      </c>
      <c r="D114" s="19" t="s">
        <v>527</v>
      </c>
      <c r="E114" s="19" t="s">
        <v>166</v>
      </c>
      <c r="F114" s="20">
        <v>1</v>
      </c>
      <c r="G114" s="21">
        <v>43510</v>
      </c>
      <c r="H114" s="20">
        <v>2018</v>
      </c>
      <c r="I114" s="19" t="s">
        <v>115</v>
      </c>
      <c r="J114" s="19" t="s">
        <v>21</v>
      </c>
      <c r="K114" s="22">
        <v>46.08</v>
      </c>
      <c r="L114" s="23" t="str">
        <f t="shared" si="5"/>
        <v/>
      </c>
      <c r="Q114" s="24" t="str">
        <f t="shared" si="3"/>
        <v>http://www.cengage.com/search/showresults.do?Ntk=APG&amp;Ntt=9780766099104&amp;N=197</v>
      </c>
      <c r="R114" s="7" t="s">
        <v>627</v>
      </c>
    </row>
    <row r="115" spans="1:18" s="2" customFormat="1" x14ac:dyDescent="0.3">
      <c r="A115" s="16"/>
      <c r="B115" s="25" t="str">
        <f t="shared" si="4"/>
        <v>Exploring the Elements: Hydrogen</v>
      </c>
      <c r="C115" s="18">
        <v>9780766099135</v>
      </c>
      <c r="D115" s="19" t="s">
        <v>527</v>
      </c>
      <c r="E115" s="19" t="s">
        <v>166</v>
      </c>
      <c r="F115" s="20">
        <v>1</v>
      </c>
      <c r="G115" s="21">
        <v>43510</v>
      </c>
      <c r="H115" s="20">
        <v>2018</v>
      </c>
      <c r="I115" s="19" t="s">
        <v>115</v>
      </c>
      <c r="J115" s="19" t="s">
        <v>21</v>
      </c>
      <c r="K115" s="22">
        <v>46.08</v>
      </c>
      <c r="L115" s="23" t="str">
        <f t="shared" si="5"/>
        <v/>
      </c>
      <c r="Q115" s="24" t="str">
        <f t="shared" si="3"/>
        <v>http://www.cengage.com/search/showresults.do?Ntk=APG&amp;Ntt=9780766099135&amp;N=197</v>
      </c>
      <c r="R115" s="7" t="s">
        <v>628</v>
      </c>
    </row>
    <row r="116" spans="1:18" s="2" customFormat="1" x14ac:dyDescent="0.3">
      <c r="A116" s="16"/>
      <c r="B116" s="25" t="str">
        <f t="shared" si="4"/>
        <v>Exploring the Elements: Iron</v>
      </c>
      <c r="C116" s="18">
        <v>9780766099166</v>
      </c>
      <c r="D116" s="19" t="s">
        <v>527</v>
      </c>
      <c r="E116" s="19" t="s">
        <v>166</v>
      </c>
      <c r="F116" s="20">
        <v>1</v>
      </c>
      <c r="G116" s="21">
        <v>43510</v>
      </c>
      <c r="H116" s="20">
        <v>2018</v>
      </c>
      <c r="I116" s="19" t="s">
        <v>115</v>
      </c>
      <c r="J116" s="19" t="s">
        <v>21</v>
      </c>
      <c r="K116" s="22">
        <v>46.08</v>
      </c>
      <c r="L116" s="23" t="str">
        <f t="shared" si="5"/>
        <v/>
      </c>
      <c r="Q116" s="24" t="str">
        <f t="shared" si="3"/>
        <v>http://www.cengage.com/search/showresults.do?Ntk=APG&amp;Ntt=9780766099166&amp;N=197</v>
      </c>
      <c r="R116" s="7" t="s">
        <v>629</v>
      </c>
    </row>
    <row r="117" spans="1:18" s="2" customFormat="1" x14ac:dyDescent="0.3">
      <c r="A117" s="16"/>
      <c r="B117" s="25" t="str">
        <f t="shared" si="4"/>
        <v>Exploring the Elements: Lead</v>
      </c>
      <c r="C117" s="18">
        <v>9781978504233</v>
      </c>
      <c r="D117" s="19" t="s">
        <v>527</v>
      </c>
      <c r="E117" s="19" t="s">
        <v>166</v>
      </c>
      <c r="F117" s="20">
        <v>1</v>
      </c>
      <c r="G117" s="21">
        <v>43712</v>
      </c>
      <c r="H117" s="20">
        <v>2019</v>
      </c>
      <c r="I117" s="19" t="s">
        <v>115</v>
      </c>
      <c r="J117" s="19" t="s">
        <v>21</v>
      </c>
      <c r="K117" s="22">
        <v>30.72</v>
      </c>
      <c r="L117" s="23" t="str">
        <f t="shared" si="5"/>
        <v/>
      </c>
      <c r="Q117" s="24" t="str">
        <f t="shared" si="3"/>
        <v>http://www.cengage.com/search/showresults.do?Ntk=APG&amp;Ntt=9781978504233&amp;N=197</v>
      </c>
      <c r="R117" s="7" t="s">
        <v>630</v>
      </c>
    </row>
    <row r="118" spans="1:18" s="2" customFormat="1" x14ac:dyDescent="0.3">
      <c r="A118" s="16"/>
      <c r="B118" s="25" t="str">
        <f t="shared" si="4"/>
        <v>Exploring the Elements: Mercury</v>
      </c>
      <c r="C118" s="18">
        <v>9781978504240</v>
      </c>
      <c r="D118" s="19" t="s">
        <v>527</v>
      </c>
      <c r="E118" s="19" t="s">
        <v>166</v>
      </c>
      <c r="F118" s="20">
        <v>1</v>
      </c>
      <c r="G118" s="21">
        <v>43712</v>
      </c>
      <c r="H118" s="20">
        <v>2019</v>
      </c>
      <c r="I118" s="19" t="s">
        <v>115</v>
      </c>
      <c r="J118" s="19" t="s">
        <v>21</v>
      </c>
      <c r="K118" s="22">
        <v>30.72</v>
      </c>
      <c r="L118" s="23" t="str">
        <f t="shared" si="5"/>
        <v/>
      </c>
      <c r="Q118" s="24" t="str">
        <f t="shared" si="3"/>
        <v>http://www.cengage.com/search/showresults.do?Ntk=APG&amp;Ntt=9781978504240&amp;N=197</v>
      </c>
      <c r="R118" s="7" t="s">
        <v>631</v>
      </c>
    </row>
    <row r="119" spans="1:18" s="2" customFormat="1" x14ac:dyDescent="0.3">
      <c r="A119" s="16"/>
      <c r="B119" s="25" t="str">
        <f t="shared" si="4"/>
        <v>Exploring the Elements: Nickel</v>
      </c>
      <c r="C119" s="18">
        <v>9780766099197</v>
      </c>
      <c r="D119" s="19" t="s">
        <v>527</v>
      </c>
      <c r="E119" s="19" t="s">
        <v>166</v>
      </c>
      <c r="F119" s="20">
        <v>1</v>
      </c>
      <c r="G119" s="21">
        <v>43510</v>
      </c>
      <c r="H119" s="20">
        <v>2018</v>
      </c>
      <c r="I119" s="19" t="s">
        <v>115</v>
      </c>
      <c r="J119" s="19" t="s">
        <v>21</v>
      </c>
      <c r="K119" s="22">
        <v>46.08</v>
      </c>
      <c r="L119" s="23" t="str">
        <f t="shared" si="5"/>
        <v/>
      </c>
      <c r="Q119" s="24" t="str">
        <f t="shared" si="3"/>
        <v>http://www.cengage.com/search/showresults.do?Ntk=APG&amp;Ntt=9780766099197&amp;N=197</v>
      </c>
      <c r="R119" s="7" t="s">
        <v>632</v>
      </c>
    </row>
    <row r="120" spans="1:18" s="2" customFormat="1" x14ac:dyDescent="0.3">
      <c r="A120" s="16"/>
      <c r="B120" s="25" t="str">
        <f t="shared" si="4"/>
        <v>Exploring the Elements: Nitrogen</v>
      </c>
      <c r="C120" s="18">
        <v>9780766099227</v>
      </c>
      <c r="D120" s="19" t="s">
        <v>527</v>
      </c>
      <c r="E120" s="19" t="s">
        <v>166</v>
      </c>
      <c r="F120" s="20">
        <v>1</v>
      </c>
      <c r="G120" s="21">
        <v>43510</v>
      </c>
      <c r="H120" s="20">
        <v>2018</v>
      </c>
      <c r="I120" s="19" t="s">
        <v>115</v>
      </c>
      <c r="J120" s="19" t="s">
        <v>21</v>
      </c>
      <c r="K120" s="22">
        <v>46.08</v>
      </c>
      <c r="L120" s="23" t="str">
        <f t="shared" si="5"/>
        <v/>
      </c>
      <c r="Q120" s="24" t="str">
        <f t="shared" si="3"/>
        <v>http://www.cengage.com/search/showresults.do?Ntk=APG&amp;Ntt=9780766099227&amp;N=197</v>
      </c>
      <c r="R120" s="7" t="s">
        <v>633</v>
      </c>
    </row>
    <row r="121" spans="1:18" s="2" customFormat="1" x14ac:dyDescent="0.3">
      <c r="A121" s="16"/>
      <c r="B121" s="25" t="str">
        <f t="shared" si="4"/>
        <v>Exploring the Elements: Oxygen</v>
      </c>
      <c r="C121" s="18">
        <v>9780766099258</v>
      </c>
      <c r="D121" s="19" t="s">
        <v>527</v>
      </c>
      <c r="E121" s="19" t="s">
        <v>166</v>
      </c>
      <c r="F121" s="20">
        <v>1</v>
      </c>
      <c r="G121" s="21">
        <v>43510</v>
      </c>
      <c r="H121" s="20">
        <v>2018</v>
      </c>
      <c r="I121" s="19" t="s">
        <v>115</v>
      </c>
      <c r="J121" s="19" t="s">
        <v>21</v>
      </c>
      <c r="K121" s="22">
        <v>46.08</v>
      </c>
      <c r="L121" s="23" t="str">
        <f t="shared" si="5"/>
        <v/>
      </c>
      <c r="Q121" s="24" t="str">
        <f t="shared" si="3"/>
        <v>http://www.cengage.com/search/showresults.do?Ntk=APG&amp;Ntt=9780766099258&amp;N=197</v>
      </c>
      <c r="R121" s="7" t="s">
        <v>634</v>
      </c>
    </row>
    <row r="122" spans="1:18" s="2" customFormat="1" x14ac:dyDescent="0.3">
      <c r="A122" s="16"/>
      <c r="B122" s="25" t="str">
        <f t="shared" si="4"/>
        <v>Exploring the Elements: Phosphorus</v>
      </c>
      <c r="C122" s="18">
        <v>9781978504257</v>
      </c>
      <c r="D122" s="19" t="s">
        <v>527</v>
      </c>
      <c r="E122" s="19" t="s">
        <v>166</v>
      </c>
      <c r="F122" s="20">
        <v>1</v>
      </c>
      <c r="G122" s="21">
        <v>43712</v>
      </c>
      <c r="H122" s="20">
        <v>2019</v>
      </c>
      <c r="I122" s="19" t="s">
        <v>115</v>
      </c>
      <c r="J122" s="19" t="s">
        <v>21</v>
      </c>
      <c r="K122" s="22">
        <v>30.72</v>
      </c>
      <c r="L122" s="23" t="str">
        <f t="shared" si="5"/>
        <v/>
      </c>
      <c r="Q122" s="24" t="str">
        <f t="shared" si="3"/>
        <v>http://www.cengage.com/search/showresults.do?Ntk=APG&amp;Ntt=9781978504257&amp;N=197</v>
      </c>
      <c r="R122" s="7" t="s">
        <v>635</v>
      </c>
    </row>
    <row r="123" spans="1:18" s="2" customFormat="1" x14ac:dyDescent="0.3">
      <c r="A123" s="16"/>
      <c r="B123" s="25" t="str">
        <f t="shared" si="4"/>
        <v>Exploring the Elements: Potassium</v>
      </c>
      <c r="C123" s="18">
        <v>9781978504264</v>
      </c>
      <c r="D123" s="19" t="s">
        <v>527</v>
      </c>
      <c r="E123" s="19" t="s">
        <v>166</v>
      </c>
      <c r="F123" s="20">
        <v>1</v>
      </c>
      <c r="G123" s="21">
        <v>43712</v>
      </c>
      <c r="H123" s="20">
        <v>2019</v>
      </c>
      <c r="I123" s="19" t="s">
        <v>115</v>
      </c>
      <c r="J123" s="19" t="s">
        <v>21</v>
      </c>
      <c r="K123" s="22">
        <v>30.72</v>
      </c>
      <c r="L123" s="23" t="str">
        <f t="shared" si="5"/>
        <v/>
      </c>
      <c r="Q123" s="24" t="str">
        <f t="shared" si="3"/>
        <v>http://www.cengage.com/search/showresults.do?Ntk=APG&amp;Ntt=9781978504264&amp;N=197</v>
      </c>
      <c r="R123" s="7" t="s">
        <v>636</v>
      </c>
    </row>
    <row r="124" spans="1:18" s="2" customFormat="1" x14ac:dyDescent="0.3">
      <c r="A124" s="16"/>
      <c r="B124" s="25" t="str">
        <f t="shared" si="4"/>
        <v>Exploring the Elements: Silicon</v>
      </c>
      <c r="C124" s="18">
        <v>9781978504271</v>
      </c>
      <c r="D124" s="19" t="s">
        <v>527</v>
      </c>
      <c r="E124" s="19" t="s">
        <v>166</v>
      </c>
      <c r="F124" s="20">
        <v>1</v>
      </c>
      <c r="G124" s="21">
        <v>43712</v>
      </c>
      <c r="H124" s="20">
        <v>2019</v>
      </c>
      <c r="I124" s="19" t="s">
        <v>115</v>
      </c>
      <c r="J124" s="19" t="s">
        <v>21</v>
      </c>
      <c r="K124" s="22">
        <v>30.72</v>
      </c>
      <c r="L124" s="23" t="str">
        <f t="shared" si="5"/>
        <v/>
      </c>
      <c r="Q124" s="24" t="str">
        <f t="shared" si="3"/>
        <v>http://www.cengage.com/search/showresults.do?Ntk=APG&amp;Ntt=9781978504271&amp;N=197</v>
      </c>
      <c r="R124" s="7" t="s">
        <v>637</v>
      </c>
    </row>
    <row r="125" spans="1:18" s="2" customFormat="1" x14ac:dyDescent="0.3">
      <c r="A125" s="16"/>
      <c r="B125" s="25" t="str">
        <f t="shared" si="4"/>
        <v>Exploring the Elements: Silver</v>
      </c>
      <c r="C125" s="18">
        <v>9780766099289</v>
      </c>
      <c r="D125" s="19" t="s">
        <v>527</v>
      </c>
      <c r="E125" s="19" t="s">
        <v>166</v>
      </c>
      <c r="F125" s="20">
        <v>1</v>
      </c>
      <c r="G125" s="21">
        <v>43510</v>
      </c>
      <c r="H125" s="20">
        <v>2018</v>
      </c>
      <c r="I125" s="19" t="s">
        <v>115</v>
      </c>
      <c r="J125" s="19" t="s">
        <v>21</v>
      </c>
      <c r="K125" s="22">
        <v>46.08</v>
      </c>
      <c r="L125" s="23" t="str">
        <f t="shared" si="5"/>
        <v/>
      </c>
      <c r="Q125" s="24" t="str">
        <f t="shared" si="3"/>
        <v>http://www.cengage.com/search/showresults.do?Ntk=APG&amp;Ntt=9780766099289&amp;N=197</v>
      </c>
      <c r="R125" s="7" t="s">
        <v>638</v>
      </c>
    </row>
    <row r="126" spans="1:18" s="2" customFormat="1" x14ac:dyDescent="0.3">
      <c r="A126" s="16"/>
      <c r="B126" s="25" t="str">
        <f t="shared" si="4"/>
        <v>Exploring the Elements: Sodium</v>
      </c>
      <c r="C126" s="18">
        <v>9780766099319</v>
      </c>
      <c r="D126" s="19" t="s">
        <v>527</v>
      </c>
      <c r="E126" s="19" t="s">
        <v>166</v>
      </c>
      <c r="F126" s="20">
        <v>1</v>
      </c>
      <c r="G126" s="21">
        <v>43510</v>
      </c>
      <c r="H126" s="20">
        <v>2018</v>
      </c>
      <c r="I126" s="19" t="s">
        <v>115</v>
      </c>
      <c r="J126" s="19" t="s">
        <v>21</v>
      </c>
      <c r="K126" s="22">
        <v>46.08</v>
      </c>
      <c r="L126" s="23" t="str">
        <f t="shared" si="5"/>
        <v/>
      </c>
      <c r="Q126" s="24" t="str">
        <f t="shared" si="3"/>
        <v>http://www.cengage.com/search/showresults.do?Ntk=APG&amp;Ntt=9780766099319&amp;N=197</v>
      </c>
      <c r="R126" s="7" t="s">
        <v>639</v>
      </c>
    </row>
    <row r="127" spans="1:18" s="2" customFormat="1" x14ac:dyDescent="0.3">
      <c r="A127" s="16"/>
      <c r="B127" s="25" t="str">
        <f t="shared" si="4"/>
        <v>Exploring the Elements: Sulfur</v>
      </c>
      <c r="C127" s="18">
        <v>9781978504288</v>
      </c>
      <c r="D127" s="19" t="s">
        <v>527</v>
      </c>
      <c r="E127" s="19" t="s">
        <v>166</v>
      </c>
      <c r="F127" s="20">
        <v>1</v>
      </c>
      <c r="G127" s="21">
        <v>43712</v>
      </c>
      <c r="H127" s="20">
        <v>2019</v>
      </c>
      <c r="I127" s="19" t="s">
        <v>115</v>
      </c>
      <c r="J127" s="19" t="s">
        <v>21</v>
      </c>
      <c r="K127" s="22">
        <v>30.72</v>
      </c>
      <c r="L127" s="23" t="str">
        <f t="shared" si="5"/>
        <v/>
      </c>
      <c r="Q127" s="24" t="str">
        <f t="shared" si="3"/>
        <v>http://www.cengage.com/search/showresults.do?Ntk=APG&amp;Ntt=9781978504288&amp;N=197</v>
      </c>
      <c r="R127" s="7" t="s">
        <v>640</v>
      </c>
    </row>
    <row r="128" spans="1:18" s="2" customFormat="1" x14ac:dyDescent="0.3">
      <c r="A128" s="16"/>
      <c r="B128" s="25" t="str">
        <f t="shared" si="4"/>
        <v>Exploring the Elements: Zinc</v>
      </c>
      <c r="C128" s="18">
        <v>9781978504295</v>
      </c>
      <c r="D128" s="19" t="s">
        <v>527</v>
      </c>
      <c r="E128" s="19" t="s">
        <v>166</v>
      </c>
      <c r="F128" s="20">
        <v>1</v>
      </c>
      <c r="G128" s="21">
        <v>43712</v>
      </c>
      <c r="H128" s="20">
        <v>2019</v>
      </c>
      <c r="I128" s="19" t="s">
        <v>115</v>
      </c>
      <c r="J128" s="19" t="s">
        <v>21</v>
      </c>
      <c r="K128" s="22">
        <v>30.72</v>
      </c>
      <c r="L128" s="23" t="str">
        <f t="shared" si="5"/>
        <v/>
      </c>
      <c r="Q128" s="24" t="str">
        <f t="shared" si="3"/>
        <v>http://www.cengage.com/search/showresults.do?Ntk=APG&amp;Ntt=9781978504295&amp;N=197</v>
      </c>
      <c r="R128" s="7" t="s">
        <v>641</v>
      </c>
    </row>
    <row r="129" spans="1:18" s="2" customFormat="1" x14ac:dyDescent="0.3">
      <c r="A129" s="16"/>
      <c r="B129" s="25" t="str">
        <f t="shared" si="4"/>
        <v>Exploring the Subatomic World: Understanding Electrons</v>
      </c>
      <c r="C129" s="18">
        <v>9781502605399</v>
      </c>
      <c r="D129" s="19" t="s">
        <v>510</v>
      </c>
      <c r="E129" s="19" t="s">
        <v>33</v>
      </c>
      <c r="F129" s="20">
        <v>1</v>
      </c>
      <c r="G129" s="21">
        <v>42558</v>
      </c>
      <c r="H129" s="20">
        <v>2016</v>
      </c>
      <c r="I129" s="19" t="s">
        <v>21</v>
      </c>
      <c r="J129" s="19" t="s">
        <v>21</v>
      </c>
      <c r="K129" s="22">
        <v>37.630000000000003</v>
      </c>
      <c r="L129" s="23" t="str">
        <f t="shared" si="5"/>
        <v/>
      </c>
      <c r="Q129" s="24" t="str">
        <f t="shared" si="3"/>
        <v>http://www.cengage.com/search/showresults.do?Ntk=APG&amp;Ntt=9781502605399&amp;N=197</v>
      </c>
      <c r="R129" s="7" t="s">
        <v>642</v>
      </c>
    </row>
    <row r="130" spans="1:18" s="2" customFormat="1" x14ac:dyDescent="0.3">
      <c r="A130" s="16"/>
      <c r="B130" s="25" t="str">
        <f t="shared" si="4"/>
        <v>Exploring the Subatomic World: Understanding Higgs Bosons</v>
      </c>
      <c r="C130" s="18">
        <v>9781502605511</v>
      </c>
      <c r="D130" s="19" t="s">
        <v>510</v>
      </c>
      <c r="E130" s="19" t="s">
        <v>33</v>
      </c>
      <c r="F130" s="20">
        <v>1</v>
      </c>
      <c r="G130" s="21">
        <v>42558</v>
      </c>
      <c r="H130" s="20">
        <v>2016</v>
      </c>
      <c r="I130" s="19" t="s">
        <v>21</v>
      </c>
      <c r="J130" s="19" t="s">
        <v>21</v>
      </c>
      <c r="K130" s="22">
        <v>37.630000000000003</v>
      </c>
      <c r="L130" s="23" t="str">
        <f t="shared" si="5"/>
        <v/>
      </c>
      <c r="Q130" s="24" t="str">
        <f t="shared" si="3"/>
        <v>http://www.cengage.com/search/showresults.do?Ntk=APG&amp;Ntt=9781502605511&amp;N=197</v>
      </c>
      <c r="R130" s="7" t="s">
        <v>643</v>
      </c>
    </row>
    <row r="131" spans="1:18" s="2" customFormat="1" x14ac:dyDescent="0.3">
      <c r="A131" s="16"/>
      <c r="B131" s="25" t="str">
        <f t="shared" si="4"/>
        <v>Exploring the Subatomic World: Understanding Neutrinos</v>
      </c>
      <c r="C131" s="18">
        <v>9781502605412</v>
      </c>
      <c r="D131" s="19" t="s">
        <v>510</v>
      </c>
      <c r="E131" s="19" t="s">
        <v>33</v>
      </c>
      <c r="F131" s="20">
        <v>1</v>
      </c>
      <c r="G131" s="21">
        <v>42571</v>
      </c>
      <c r="H131" s="20">
        <v>2016</v>
      </c>
      <c r="I131" s="19" t="s">
        <v>21</v>
      </c>
      <c r="J131" s="19" t="s">
        <v>21</v>
      </c>
      <c r="K131" s="22">
        <v>37.630000000000003</v>
      </c>
      <c r="L131" s="23" t="str">
        <f t="shared" si="5"/>
        <v/>
      </c>
      <c r="Q131" s="24" t="str">
        <f t="shared" ref="Q131:Q194" si="6">"http://www.cengage.com/search/showresults.do?Ntk=APG&amp;Ntt=" &amp; C131 &amp; "&amp;N=197"</f>
        <v>http://www.cengage.com/search/showresults.do?Ntk=APG&amp;Ntt=9781502605412&amp;N=197</v>
      </c>
      <c r="R131" s="7" t="s">
        <v>644</v>
      </c>
    </row>
    <row r="132" spans="1:18" s="2" customFormat="1" x14ac:dyDescent="0.3">
      <c r="A132" s="16"/>
      <c r="B132" s="25" t="str">
        <f t="shared" ref="B132:B195" si="7">HYPERLINK(Q132,R132)</f>
        <v>Exploring the Subatomic World: Understanding Neutrons</v>
      </c>
      <c r="C132" s="18">
        <v>9781502605436</v>
      </c>
      <c r="D132" s="19" t="s">
        <v>510</v>
      </c>
      <c r="E132" s="19" t="s">
        <v>33</v>
      </c>
      <c r="F132" s="20">
        <v>1</v>
      </c>
      <c r="G132" s="21">
        <v>42562</v>
      </c>
      <c r="H132" s="20">
        <v>2016</v>
      </c>
      <c r="I132" s="19" t="s">
        <v>21</v>
      </c>
      <c r="J132" s="19" t="s">
        <v>21</v>
      </c>
      <c r="K132" s="22">
        <v>37.630000000000003</v>
      </c>
      <c r="L132" s="23" t="str">
        <f t="shared" ref="L132:L195" si="8">IF(A132="","",K132*0.7)</f>
        <v/>
      </c>
      <c r="Q132" s="24" t="str">
        <f t="shared" si="6"/>
        <v>http://www.cengage.com/search/showresults.do?Ntk=APG&amp;Ntt=9781502605436&amp;N=197</v>
      </c>
      <c r="R132" s="7" t="s">
        <v>645</v>
      </c>
    </row>
    <row r="133" spans="1:18" s="2" customFormat="1" x14ac:dyDescent="0.3">
      <c r="A133" s="16"/>
      <c r="B133" s="25" t="str">
        <f t="shared" si="7"/>
        <v>Exploring the Subatomic World: Understanding Photons</v>
      </c>
      <c r="C133" s="18">
        <v>9781502605450</v>
      </c>
      <c r="D133" s="19" t="s">
        <v>510</v>
      </c>
      <c r="E133" s="19" t="s">
        <v>33</v>
      </c>
      <c r="F133" s="20">
        <v>1</v>
      </c>
      <c r="G133" s="21">
        <v>42558</v>
      </c>
      <c r="H133" s="20">
        <v>2016</v>
      </c>
      <c r="I133" s="19" t="s">
        <v>21</v>
      </c>
      <c r="J133" s="19" t="s">
        <v>21</v>
      </c>
      <c r="K133" s="22">
        <v>37.630000000000003</v>
      </c>
      <c r="L133" s="23" t="str">
        <f t="shared" si="8"/>
        <v/>
      </c>
      <c r="Q133" s="24" t="str">
        <f t="shared" si="6"/>
        <v>http://www.cengage.com/search/showresults.do?Ntk=APG&amp;Ntt=9781502605450&amp;N=197</v>
      </c>
      <c r="R133" s="7" t="s">
        <v>646</v>
      </c>
    </row>
    <row r="134" spans="1:18" s="2" customFormat="1" x14ac:dyDescent="0.3">
      <c r="A134" s="16"/>
      <c r="B134" s="25" t="str">
        <f t="shared" si="7"/>
        <v>Exploring the Subatomic World: Understanding Protons</v>
      </c>
      <c r="C134" s="18">
        <v>9781502605474</v>
      </c>
      <c r="D134" s="19" t="s">
        <v>510</v>
      </c>
      <c r="E134" s="19" t="s">
        <v>33</v>
      </c>
      <c r="F134" s="20">
        <v>1</v>
      </c>
      <c r="G134" s="21">
        <v>42558</v>
      </c>
      <c r="H134" s="20">
        <v>2016</v>
      </c>
      <c r="I134" s="19" t="s">
        <v>21</v>
      </c>
      <c r="J134" s="19" t="s">
        <v>21</v>
      </c>
      <c r="K134" s="22">
        <v>37.630000000000003</v>
      </c>
      <c r="L134" s="23" t="str">
        <f t="shared" si="8"/>
        <v/>
      </c>
      <c r="Q134" s="24" t="str">
        <f t="shared" si="6"/>
        <v>http://www.cengage.com/search/showresults.do?Ntk=APG&amp;Ntt=9781502605474&amp;N=197</v>
      </c>
      <c r="R134" s="7" t="s">
        <v>647</v>
      </c>
    </row>
    <row r="135" spans="1:18" s="2" customFormat="1" x14ac:dyDescent="0.3">
      <c r="A135" s="16"/>
      <c r="B135" s="25" t="str">
        <f t="shared" si="7"/>
        <v>Exploring the Subatomic World: Understanding Quarks</v>
      </c>
      <c r="C135" s="18">
        <v>9781502605498</v>
      </c>
      <c r="D135" s="19" t="s">
        <v>510</v>
      </c>
      <c r="E135" s="19" t="s">
        <v>33</v>
      </c>
      <c r="F135" s="20">
        <v>1</v>
      </c>
      <c r="G135" s="21">
        <v>42558</v>
      </c>
      <c r="H135" s="20">
        <v>2016</v>
      </c>
      <c r="I135" s="19" t="s">
        <v>21</v>
      </c>
      <c r="J135" s="19" t="s">
        <v>21</v>
      </c>
      <c r="K135" s="22">
        <v>37.630000000000003</v>
      </c>
      <c r="L135" s="23" t="str">
        <f t="shared" si="8"/>
        <v/>
      </c>
      <c r="Q135" s="24" t="str">
        <f t="shared" si="6"/>
        <v>http://www.cengage.com/search/showresults.do?Ntk=APG&amp;Ntt=9781502605498&amp;N=197</v>
      </c>
      <c r="R135" s="7" t="s">
        <v>648</v>
      </c>
    </row>
    <row r="136" spans="1:18" s="2" customFormat="1" x14ac:dyDescent="0.3">
      <c r="A136" s="16"/>
      <c r="B136" s="25" t="str">
        <f t="shared" si="7"/>
        <v>Exploring the Subatomic World: Understanding the Large Hadron Collider</v>
      </c>
      <c r="C136" s="18">
        <v>9781502605535</v>
      </c>
      <c r="D136" s="19" t="s">
        <v>510</v>
      </c>
      <c r="E136" s="19" t="s">
        <v>33</v>
      </c>
      <c r="F136" s="20">
        <v>1</v>
      </c>
      <c r="G136" s="21">
        <v>42558</v>
      </c>
      <c r="H136" s="20">
        <v>2016</v>
      </c>
      <c r="I136" s="19" t="s">
        <v>21</v>
      </c>
      <c r="J136" s="19" t="s">
        <v>21</v>
      </c>
      <c r="K136" s="22">
        <v>37.630000000000003</v>
      </c>
      <c r="L136" s="23" t="str">
        <f t="shared" si="8"/>
        <v/>
      </c>
      <c r="Q136" s="24" t="str">
        <f t="shared" si="6"/>
        <v>http://www.cengage.com/search/showresults.do?Ntk=APG&amp;Ntt=9781502605535&amp;N=197</v>
      </c>
      <c r="R136" s="7" t="s">
        <v>649</v>
      </c>
    </row>
    <row r="137" spans="1:18" s="2" customFormat="1" x14ac:dyDescent="0.3">
      <c r="A137" s="16"/>
      <c r="B137" s="25" t="str">
        <f t="shared" si="7"/>
        <v>Exploring Theater: Advertising and Marketing in Theater</v>
      </c>
      <c r="C137" s="18">
        <v>9781502630001</v>
      </c>
      <c r="D137" s="19" t="s">
        <v>510</v>
      </c>
      <c r="E137" s="19" t="s">
        <v>651</v>
      </c>
      <c r="F137" s="20">
        <v>1</v>
      </c>
      <c r="G137" s="21">
        <v>43364</v>
      </c>
      <c r="H137" s="20">
        <v>2018</v>
      </c>
      <c r="I137" s="19" t="s">
        <v>16</v>
      </c>
      <c r="J137" s="19" t="s">
        <v>10</v>
      </c>
      <c r="K137" s="22">
        <v>47.07</v>
      </c>
      <c r="L137" s="23" t="str">
        <f t="shared" si="8"/>
        <v/>
      </c>
      <c r="Q137" s="24" t="str">
        <f t="shared" si="6"/>
        <v>http://www.cengage.com/search/showresults.do?Ntk=APG&amp;Ntt=9781502630001&amp;N=197</v>
      </c>
      <c r="R137" s="7" t="s">
        <v>650</v>
      </c>
    </row>
    <row r="138" spans="1:18" s="2" customFormat="1" x14ac:dyDescent="0.3">
      <c r="A138" s="16"/>
      <c r="B138" s="25" t="str">
        <f t="shared" si="7"/>
        <v>Exploring Theater: Choreography and Dance in Theater</v>
      </c>
      <c r="C138" s="18">
        <v>9781502630025</v>
      </c>
      <c r="D138" s="19" t="s">
        <v>510</v>
      </c>
      <c r="E138" s="19" t="s">
        <v>651</v>
      </c>
      <c r="F138" s="20">
        <v>1</v>
      </c>
      <c r="G138" s="21">
        <v>43364</v>
      </c>
      <c r="H138" s="20">
        <v>2018</v>
      </c>
      <c r="I138" s="19" t="s">
        <v>16</v>
      </c>
      <c r="J138" s="19" t="s">
        <v>10</v>
      </c>
      <c r="K138" s="22">
        <v>47.07</v>
      </c>
      <c r="L138" s="23" t="str">
        <f t="shared" si="8"/>
        <v/>
      </c>
      <c r="Q138" s="24" t="str">
        <f t="shared" si="6"/>
        <v>http://www.cengage.com/search/showresults.do?Ntk=APG&amp;Ntt=9781502630025&amp;N=197</v>
      </c>
      <c r="R138" s="7" t="s">
        <v>652</v>
      </c>
    </row>
    <row r="139" spans="1:18" s="2" customFormat="1" x14ac:dyDescent="0.3">
      <c r="A139" s="16"/>
      <c r="B139" s="25" t="str">
        <f t="shared" si="7"/>
        <v>Exploring Theater: Hair and Makeup in Theater</v>
      </c>
      <c r="C139" s="18">
        <v>9781502630049</v>
      </c>
      <c r="D139" s="19" t="s">
        <v>510</v>
      </c>
      <c r="E139" s="19" t="s">
        <v>651</v>
      </c>
      <c r="F139" s="20">
        <v>1</v>
      </c>
      <c r="G139" s="21">
        <v>43364</v>
      </c>
      <c r="H139" s="20">
        <v>2018</v>
      </c>
      <c r="I139" s="19" t="s">
        <v>16</v>
      </c>
      <c r="J139" s="19" t="s">
        <v>10</v>
      </c>
      <c r="K139" s="22">
        <v>47.07</v>
      </c>
      <c r="L139" s="23" t="str">
        <f t="shared" si="8"/>
        <v/>
      </c>
      <c r="Q139" s="24" t="str">
        <f t="shared" si="6"/>
        <v>http://www.cengage.com/search/showresults.do?Ntk=APG&amp;Ntt=9781502630049&amp;N=197</v>
      </c>
      <c r="R139" s="7" t="s">
        <v>653</v>
      </c>
    </row>
    <row r="140" spans="1:18" s="2" customFormat="1" x14ac:dyDescent="0.3">
      <c r="A140" s="16"/>
      <c r="B140" s="25" t="str">
        <f t="shared" si="7"/>
        <v>Exploring Theater: Puppetry in Theater</v>
      </c>
      <c r="C140" s="18">
        <v>9781502630063</v>
      </c>
      <c r="D140" s="19" t="s">
        <v>510</v>
      </c>
      <c r="E140" s="19" t="s">
        <v>651</v>
      </c>
      <c r="F140" s="20">
        <v>1</v>
      </c>
      <c r="G140" s="21">
        <v>43364</v>
      </c>
      <c r="H140" s="20">
        <v>2018</v>
      </c>
      <c r="I140" s="19" t="s">
        <v>16</v>
      </c>
      <c r="J140" s="19" t="s">
        <v>10</v>
      </c>
      <c r="K140" s="22">
        <v>47.07</v>
      </c>
      <c r="L140" s="23" t="str">
        <f t="shared" si="8"/>
        <v/>
      </c>
      <c r="Q140" s="24" t="str">
        <f t="shared" si="6"/>
        <v>http://www.cengage.com/search/showresults.do?Ntk=APG&amp;Ntt=9781502630063&amp;N=197</v>
      </c>
      <c r="R140" s="7" t="s">
        <v>654</v>
      </c>
    </row>
    <row r="141" spans="1:18" s="2" customFormat="1" x14ac:dyDescent="0.3">
      <c r="A141" s="16"/>
      <c r="B141" s="25" t="str">
        <f t="shared" si="7"/>
        <v>Exploring Theater: Singing in Theater</v>
      </c>
      <c r="C141" s="18">
        <v>9781502630087</v>
      </c>
      <c r="D141" s="19" t="s">
        <v>510</v>
      </c>
      <c r="E141" s="19" t="s">
        <v>651</v>
      </c>
      <c r="F141" s="20">
        <v>1</v>
      </c>
      <c r="G141" s="21">
        <v>43367</v>
      </c>
      <c r="H141" s="20">
        <v>2018</v>
      </c>
      <c r="I141" s="19" t="s">
        <v>16</v>
      </c>
      <c r="J141" s="19" t="s">
        <v>10</v>
      </c>
      <c r="K141" s="22">
        <v>47.07</v>
      </c>
      <c r="L141" s="23" t="str">
        <f t="shared" si="8"/>
        <v/>
      </c>
      <c r="Q141" s="24" t="str">
        <f t="shared" si="6"/>
        <v>http://www.cengage.com/search/showresults.do?Ntk=APG&amp;Ntt=9781502630087&amp;N=197</v>
      </c>
      <c r="R141" s="7" t="s">
        <v>655</v>
      </c>
    </row>
    <row r="142" spans="1:18" s="2" customFormat="1" x14ac:dyDescent="0.3">
      <c r="A142" s="16"/>
      <c r="B142" s="25" t="str">
        <f t="shared" si="7"/>
        <v>Exploring Theater: Stage Management in Theater</v>
      </c>
      <c r="C142" s="18">
        <v>9781502630100</v>
      </c>
      <c r="D142" s="19" t="s">
        <v>510</v>
      </c>
      <c r="E142" s="19" t="s">
        <v>651</v>
      </c>
      <c r="F142" s="20">
        <v>1</v>
      </c>
      <c r="G142" s="21">
        <v>43367</v>
      </c>
      <c r="H142" s="20">
        <v>2018</v>
      </c>
      <c r="I142" s="19" t="s">
        <v>16</v>
      </c>
      <c r="J142" s="19" t="s">
        <v>10</v>
      </c>
      <c r="K142" s="22">
        <v>47.07</v>
      </c>
      <c r="L142" s="23" t="str">
        <f t="shared" si="8"/>
        <v/>
      </c>
      <c r="Q142" s="24" t="str">
        <f t="shared" si="6"/>
        <v>http://www.cengage.com/search/showresults.do?Ntk=APG&amp;Ntt=9781502630100&amp;N=197</v>
      </c>
      <c r="R142" s="7" t="s">
        <v>656</v>
      </c>
    </row>
    <row r="143" spans="1:18" s="2" customFormat="1" ht="28.8" x14ac:dyDescent="0.3">
      <c r="A143" s="16"/>
      <c r="B143" s="25" t="str">
        <f t="shared" si="7"/>
        <v>Eye on Art: Claude Monet: Founder of French Impressionism</v>
      </c>
      <c r="C143" s="18">
        <v>9781534565302</v>
      </c>
      <c r="D143" s="19" t="s">
        <v>520</v>
      </c>
      <c r="E143" s="19" t="s">
        <v>15</v>
      </c>
      <c r="F143" s="20">
        <v>1</v>
      </c>
      <c r="G143" s="21">
        <v>43728</v>
      </c>
      <c r="H143" s="20">
        <v>2019</v>
      </c>
      <c r="I143" s="19" t="s">
        <v>16</v>
      </c>
      <c r="J143" s="19" t="s">
        <v>316</v>
      </c>
      <c r="K143" s="22">
        <v>43.34</v>
      </c>
      <c r="L143" s="23" t="str">
        <f t="shared" si="8"/>
        <v/>
      </c>
      <c r="Q143" s="24" t="str">
        <f t="shared" si="6"/>
        <v>http://www.cengage.com/search/showresults.do?Ntk=APG&amp;Ntt=9781534565302&amp;N=197</v>
      </c>
      <c r="R143" s="7" t="s">
        <v>657</v>
      </c>
    </row>
    <row r="144" spans="1:18" s="2" customFormat="1" ht="28.8" x14ac:dyDescent="0.3">
      <c r="A144" s="16"/>
      <c r="B144" s="25" t="str">
        <f t="shared" si="7"/>
        <v>Eye on Art: Leonardo da Vinci: Renaissance Genius</v>
      </c>
      <c r="C144" s="18">
        <v>9781534565333</v>
      </c>
      <c r="D144" s="19" t="s">
        <v>520</v>
      </c>
      <c r="E144" s="19" t="s">
        <v>15</v>
      </c>
      <c r="F144" s="20">
        <v>1</v>
      </c>
      <c r="G144" s="21">
        <v>43728</v>
      </c>
      <c r="H144" s="20">
        <v>2019</v>
      </c>
      <c r="I144" s="19" t="s">
        <v>16</v>
      </c>
      <c r="J144" s="19" t="s">
        <v>316</v>
      </c>
      <c r="K144" s="22">
        <v>43.34</v>
      </c>
      <c r="L144" s="23" t="str">
        <f t="shared" si="8"/>
        <v/>
      </c>
      <c r="Q144" s="24" t="str">
        <f t="shared" si="6"/>
        <v>http://www.cengage.com/search/showresults.do?Ntk=APG&amp;Ntt=9781534565333&amp;N=197</v>
      </c>
      <c r="R144" s="7" t="s">
        <v>658</v>
      </c>
    </row>
    <row r="145" spans="1:18" s="2" customFormat="1" ht="28.8" x14ac:dyDescent="0.3">
      <c r="A145" s="16"/>
      <c r="B145" s="25" t="str">
        <f t="shared" si="7"/>
        <v>Eye on Art: Mary Cassatt: Famous Female Impressionist</v>
      </c>
      <c r="C145" s="18">
        <v>9781534566118</v>
      </c>
      <c r="D145" s="19" t="s">
        <v>520</v>
      </c>
      <c r="E145" s="19" t="s">
        <v>15</v>
      </c>
      <c r="F145" s="20">
        <v>1</v>
      </c>
      <c r="G145" s="21">
        <v>43728</v>
      </c>
      <c r="H145" s="20">
        <v>2019</v>
      </c>
      <c r="I145" s="19" t="s">
        <v>16</v>
      </c>
      <c r="J145" s="19" t="s">
        <v>316</v>
      </c>
      <c r="K145" s="22">
        <v>43.34</v>
      </c>
      <c r="L145" s="23" t="str">
        <f t="shared" si="8"/>
        <v/>
      </c>
      <c r="Q145" s="24" t="str">
        <f t="shared" si="6"/>
        <v>http://www.cengage.com/search/showresults.do?Ntk=APG&amp;Ntt=9781534566118&amp;N=197</v>
      </c>
      <c r="R145" s="7" t="s">
        <v>659</v>
      </c>
    </row>
    <row r="146" spans="1:18" s="2" customFormat="1" ht="28.8" x14ac:dyDescent="0.3">
      <c r="A146" s="16"/>
      <c r="B146" s="25" t="str">
        <f t="shared" si="7"/>
        <v>Eye on Art: Michelangelo: Master of the Renaissance</v>
      </c>
      <c r="C146" s="18">
        <v>9781534565357</v>
      </c>
      <c r="D146" s="19" t="s">
        <v>520</v>
      </c>
      <c r="E146" s="19" t="s">
        <v>15</v>
      </c>
      <c r="F146" s="20">
        <v>1</v>
      </c>
      <c r="G146" s="21">
        <v>43728</v>
      </c>
      <c r="H146" s="20">
        <v>2019</v>
      </c>
      <c r="I146" s="19" t="s">
        <v>16</v>
      </c>
      <c r="J146" s="19" t="s">
        <v>316</v>
      </c>
      <c r="K146" s="22">
        <v>43.34</v>
      </c>
      <c r="L146" s="23" t="str">
        <f t="shared" si="8"/>
        <v/>
      </c>
      <c r="Q146" s="24" t="str">
        <f t="shared" si="6"/>
        <v>http://www.cengage.com/search/showresults.do?Ntk=APG&amp;Ntt=9781534565357&amp;N=197</v>
      </c>
      <c r="R146" s="7" t="s">
        <v>660</v>
      </c>
    </row>
    <row r="147" spans="1:18" s="2" customFormat="1" x14ac:dyDescent="0.3">
      <c r="A147" s="16"/>
      <c r="B147" s="25" t="str">
        <f t="shared" si="7"/>
        <v>Eye on Art: Postmodern Artists: Creators of a Cultural Movement</v>
      </c>
      <c r="C147" s="18">
        <v>9781534566088</v>
      </c>
      <c r="D147" s="19" t="s">
        <v>520</v>
      </c>
      <c r="E147" s="19" t="s">
        <v>651</v>
      </c>
      <c r="F147" s="20">
        <v>1</v>
      </c>
      <c r="G147" s="21">
        <v>43728</v>
      </c>
      <c r="H147" s="20">
        <v>2019</v>
      </c>
      <c r="I147" s="19" t="s">
        <v>16</v>
      </c>
      <c r="J147" s="19" t="s">
        <v>316</v>
      </c>
      <c r="K147" s="22">
        <v>43.34</v>
      </c>
      <c r="L147" s="23" t="str">
        <f t="shared" si="8"/>
        <v/>
      </c>
      <c r="Q147" s="24" t="str">
        <f t="shared" si="6"/>
        <v>http://www.cengage.com/search/showresults.do?Ntk=APG&amp;Ntt=9781534566088&amp;N=197</v>
      </c>
      <c r="R147" s="7" t="s">
        <v>661</v>
      </c>
    </row>
    <row r="148" spans="1:18" s="2" customFormat="1" x14ac:dyDescent="0.3">
      <c r="A148" s="16"/>
      <c r="B148" s="25" t="str">
        <f t="shared" si="7"/>
        <v>Eye on Art: The Great Surrealists: Dreamers and Artists</v>
      </c>
      <c r="C148" s="18">
        <v>9781534566064</v>
      </c>
      <c r="D148" s="19" t="s">
        <v>520</v>
      </c>
      <c r="E148" s="19" t="s">
        <v>651</v>
      </c>
      <c r="F148" s="20">
        <v>1</v>
      </c>
      <c r="G148" s="21">
        <v>43728</v>
      </c>
      <c r="H148" s="20">
        <v>2019</v>
      </c>
      <c r="I148" s="19" t="s">
        <v>16</v>
      </c>
      <c r="J148" s="19" t="s">
        <v>316</v>
      </c>
      <c r="K148" s="22">
        <v>43.34</v>
      </c>
      <c r="L148" s="23" t="str">
        <f t="shared" si="8"/>
        <v/>
      </c>
      <c r="Q148" s="24" t="str">
        <f t="shared" si="6"/>
        <v>http://www.cengage.com/search/showresults.do?Ntk=APG&amp;Ntt=9781534566064&amp;N=197</v>
      </c>
      <c r="R148" s="7" t="s">
        <v>662</v>
      </c>
    </row>
    <row r="149" spans="1:18" s="2" customFormat="1" ht="28.8" x14ac:dyDescent="0.3">
      <c r="A149" s="16"/>
      <c r="B149" s="25" t="str">
        <f t="shared" si="7"/>
        <v>Global Viewpoints: Extreme Weather Events</v>
      </c>
      <c r="C149" s="18">
        <v>9781534501225</v>
      </c>
      <c r="D149" s="19" t="s">
        <v>664</v>
      </c>
      <c r="E149" s="19" t="s">
        <v>42</v>
      </c>
      <c r="F149" s="20">
        <v>1</v>
      </c>
      <c r="G149" s="21">
        <v>43173</v>
      </c>
      <c r="H149" s="20">
        <v>2018</v>
      </c>
      <c r="I149" s="19" t="s">
        <v>9</v>
      </c>
      <c r="J149" s="19" t="s">
        <v>10</v>
      </c>
      <c r="K149" s="22">
        <v>50.82</v>
      </c>
      <c r="L149" s="23" t="str">
        <f t="shared" si="8"/>
        <v/>
      </c>
      <c r="Q149" s="24" t="str">
        <f t="shared" si="6"/>
        <v>http://www.cengage.com/search/showresults.do?Ntk=APG&amp;Ntt=9781534501225&amp;N=197</v>
      </c>
      <c r="R149" s="7" t="s">
        <v>663</v>
      </c>
    </row>
    <row r="150" spans="1:18" s="2" customFormat="1" ht="28.8" x14ac:dyDescent="0.3">
      <c r="A150" s="16"/>
      <c r="B150" s="25" t="str">
        <f t="shared" si="7"/>
        <v>Global Viewpoints: Hate Crimes</v>
      </c>
      <c r="C150" s="18">
        <v>9781534501119</v>
      </c>
      <c r="D150" s="19" t="s">
        <v>664</v>
      </c>
      <c r="E150" s="19" t="s">
        <v>42</v>
      </c>
      <c r="F150" s="20">
        <v>1</v>
      </c>
      <c r="G150" s="21">
        <v>43171</v>
      </c>
      <c r="H150" s="20">
        <v>2018</v>
      </c>
      <c r="I150" s="19" t="s">
        <v>9</v>
      </c>
      <c r="J150" s="19" t="s">
        <v>10</v>
      </c>
      <c r="K150" s="22">
        <v>50.82</v>
      </c>
      <c r="L150" s="23" t="str">
        <f t="shared" si="8"/>
        <v/>
      </c>
      <c r="Q150" s="24" t="str">
        <f t="shared" si="6"/>
        <v>http://www.cengage.com/search/showresults.do?Ntk=APG&amp;Ntt=9781534501119&amp;N=197</v>
      </c>
      <c r="R150" s="7" t="s">
        <v>665</v>
      </c>
    </row>
    <row r="151" spans="1:18" s="2" customFormat="1" ht="28.8" x14ac:dyDescent="0.3">
      <c r="A151" s="16"/>
      <c r="B151" s="25" t="str">
        <f t="shared" si="7"/>
        <v>Global Viewpoints: Honor Killings</v>
      </c>
      <c r="C151" s="18">
        <v>9781534501348</v>
      </c>
      <c r="D151" s="19" t="s">
        <v>664</v>
      </c>
      <c r="E151" s="19" t="s">
        <v>42</v>
      </c>
      <c r="F151" s="20">
        <v>1</v>
      </c>
      <c r="G151" s="21">
        <v>43171</v>
      </c>
      <c r="H151" s="20">
        <v>2018</v>
      </c>
      <c r="I151" s="19" t="s">
        <v>9</v>
      </c>
      <c r="J151" s="19" t="s">
        <v>10</v>
      </c>
      <c r="K151" s="22">
        <v>50.82</v>
      </c>
      <c r="L151" s="23" t="str">
        <f t="shared" si="8"/>
        <v/>
      </c>
      <c r="Q151" s="24" t="str">
        <f t="shared" si="6"/>
        <v>http://www.cengage.com/search/showresults.do?Ntk=APG&amp;Ntt=9781534501348&amp;N=197</v>
      </c>
      <c r="R151" s="7" t="s">
        <v>666</v>
      </c>
    </row>
    <row r="152" spans="1:18" s="2" customFormat="1" ht="28.8" x14ac:dyDescent="0.3">
      <c r="A152" s="16"/>
      <c r="B152" s="25" t="str">
        <f t="shared" si="7"/>
        <v>Global Viewpoints: Migrants and Refugees</v>
      </c>
      <c r="C152" s="18">
        <v>9781534501195</v>
      </c>
      <c r="D152" s="19" t="s">
        <v>664</v>
      </c>
      <c r="E152" s="19" t="s">
        <v>42</v>
      </c>
      <c r="F152" s="20">
        <v>1</v>
      </c>
      <c r="G152" s="21">
        <v>43171</v>
      </c>
      <c r="H152" s="20">
        <v>2018</v>
      </c>
      <c r="I152" s="19" t="s">
        <v>9</v>
      </c>
      <c r="J152" s="19" t="s">
        <v>10</v>
      </c>
      <c r="K152" s="22">
        <v>50.82</v>
      </c>
      <c r="L152" s="23" t="str">
        <f t="shared" si="8"/>
        <v/>
      </c>
      <c r="Q152" s="24" t="str">
        <f t="shared" si="6"/>
        <v>http://www.cengage.com/search/showresults.do?Ntk=APG&amp;Ntt=9781534501195&amp;N=197</v>
      </c>
      <c r="R152" s="7" t="s">
        <v>667</v>
      </c>
    </row>
    <row r="153" spans="1:18" s="2" customFormat="1" ht="28.8" x14ac:dyDescent="0.3">
      <c r="A153" s="16"/>
      <c r="B153" s="25" t="str">
        <f t="shared" si="7"/>
        <v>Global Viewpoints: Organ Donation</v>
      </c>
      <c r="C153" s="18">
        <v>9780737766752</v>
      </c>
      <c r="D153" s="19" t="s">
        <v>664</v>
      </c>
      <c r="E153" s="19" t="s">
        <v>42</v>
      </c>
      <c r="F153" s="20">
        <v>1</v>
      </c>
      <c r="G153" s="21">
        <v>41201</v>
      </c>
      <c r="H153" s="20">
        <v>2013</v>
      </c>
      <c r="I153" s="19" t="s">
        <v>316</v>
      </c>
      <c r="J153" s="19" t="s">
        <v>10</v>
      </c>
      <c r="K153" s="22">
        <v>50.82</v>
      </c>
      <c r="L153" s="23" t="str">
        <f t="shared" si="8"/>
        <v/>
      </c>
      <c r="Q153" s="24" t="str">
        <f t="shared" si="6"/>
        <v>http://www.cengage.com/search/showresults.do?Ntk=APG&amp;Ntt=9780737766752&amp;N=197</v>
      </c>
      <c r="R153" s="7" t="s">
        <v>668</v>
      </c>
    </row>
    <row r="154" spans="1:18" s="2" customFormat="1" ht="28.8" x14ac:dyDescent="0.3">
      <c r="A154" s="16"/>
      <c r="B154" s="25" t="str">
        <f t="shared" si="7"/>
        <v>Global Viewpoints: Revisiting Nuclear Power</v>
      </c>
      <c r="C154" s="18">
        <v>9781534501300</v>
      </c>
      <c r="D154" s="19" t="s">
        <v>664</v>
      </c>
      <c r="E154" s="19" t="s">
        <v>42</v>
      </c>
      <c r="F154" s="20">
        <v>1</v>
      </c>
      <c r="G154" s="21">
        <v>43171</v>
      </c>
      <c r="H154" s="20">
        <v>2018</v>
      </c>
      <c r="I154" s="19" t="s">
        <v>9</v>
      </c>
      <c r="J154" s="19" t="s">
        <v>10</v>
      </c>
      <c r="K154" s="22">
        <v>50.82</v>
      </c>
      <c r="L154" s="23" t="str">
        <f t="shared" si="8"/>
        <v/>
      </c>
      <c r="Q154" s="24" t="str">
        <f t="shared" si="6"/>
        <v>http://www.cengage.com/search/showresults.do?Ntk=APG&amp;Ntt=9781534501300&amp;N=197</v>
      </c>
      <c r="R154" s="7" t="s">
        <v>669</v>
      </c>
    </row>
    <row r="155" spans="1:18" s="2" customFormat="1" ht="28.8" x14ac:dyDescent="0.3">
      <c r="A155" s="16"/>
      <c r="B155" s="25" t="str">
        <f t="shared" si="7"/>
        <v>Global Viewpoints: Tech Giants and Digital Domination</v>
      </c>
      <c r="C155" s="18">
        <v>9781534501263</v>
      </c>
      <c r="D155" s="19" t="s">
        <v>664</v>
      </c>
      <c r="E155" s="19" t="s">
        <v>42</v>
      </c>
      <c r="F155" s="20">
        <v>1</v>
      </c>
      <c r="G155" s="21">
        <v>43171</v>
      </c>
      <c r="H155" s="20">
        <v>2018</v>
      </c>
      <c r="I155" s="19" t="s">
        <v>9</v>
      </c>
      <c r="J155" s="19" t="s">
        <v>10</v>
      </c>
      <c r="K155" s="22">
        <v>50.82</v>
      </c>
      <c r="L155" s="23" t="str">
        <f t="shared" si="8"/>
        <v/>
      </c>
      <c r="Q155" s="24" t="str">
        <f t="shared" si="6"/>
        <v>http://www.cengage.com/search/showresults.do?Ntk=APG&amp;Ntt=9781534501263&amp;N=197</v>
      </c>
      <c r="R155" s="7" t="s">
        <v>670</v>
      </c>
    </row>
    <row r="156" spans="1:18" s="2" customFormat="1" x14ac:dyDescent="0.3">
      <c r="A156" s="16"/>
      <c r="B156" s="25" t="str">
        <f t="shared" si="7"/>
        <v>Great Discoveries in Science: Antibiotics</v>
      </c>
      <c r="C156" s="18">
        <v>9781502628749</v>
      </c>
      <c r="D156" s="19" t="s">
        <v>510</v>
      </c>
      <c r="E156" s="19" t="s">
        <v>33</v>
      </c>
      <c r="F156" s="20">
        <v>1</v>
      </c>
      <c r="G156" s="21">
        <v>43143</v>
      </c>
      <c r="H156" s="20">
        <v>2018</v>
      </c>
      <c r="I156" s="19" t="s">
        <v>9</v>
      </c>
      <c r="J156" s="19" t="s">
        <v>10</v>
      </c>
      <c r="K156" s="22">
        <v>50.2</v>
      </c>
      <c r="L156" s="23" t="str">
        <f t="shared" si="8"/>
        <v/>
      </c>
      <c r="Q156" s="24" t="str">
        <f t="shared" si="6"/>
        <v>http://www.cengage.com/search/showresults.do?Ntk=APG&amp;Ntt=9781502628749&amp;N=197</v>
      </c>
      <c r="R156" s="7" t="s">
        <v>671</v>
      </c>
    </row>
    <row r="157" spans="1:18" s="2" customFormat="1" x14ac:dyDescent="0.3">
      <c r="A157" s="16"/>
      <c r="B157" s="25" t="str">
        <f t="shared" si="7"/>
        <v>Great Discoveries in Science: Carbon Dating</v>
      </c>
      <c r="C157" s="18">
        <v>9781502643735</v>
      </c>
      <c r="D157" s="19" t="s">
        <v>510</v>
      </c>
      <c r="E157" s="19" t="s">
        <v>63</v>
      </c>
      <c r="F157" s="20">
        <v>1</v>
      </c>
      <c r="G157" s="21">
        <v>43686</v>
      </c>
      <c r="H157" s="20">
        <v>2019</v>
      </c>
      <c r="I157" s="19" t="s">
        <v>9</v>
      </c>
      <c r="J157" s="19" t="s">
        <v>10</v>
      </c>
      <c r="K157" s="22">
        <v>50.2</v>
      </c>
      <c r="L157" s="23" t="str">
        <f t="shared" si="8"/>
        <v/>
      </c>
      <c r="Q157" s="24" t="str">
        <f t="shared" si="6"/>
        <v>http://www.cengage.com/search/showresults.do?Ntk=APG&amp;Ntt=9781502643735&amp;N=197</v>
      </c>
      <c r="R157" s="7" t="s">
        <v>672</v>
      </c>
    </row>
    <row r="158" spans="1:18" s="2" customFormat="1" ht="28.8" x14ac:dyDescent="0.3">
      <c r="A158" s="16"/>
      <c r="B158" s="25" t="str">
        <f t="shared" si="7"/>
        <v>Great Discoveries in Science: Cell Theory: The Structure and Function of Cells</v>
      </c>
      <c r="C158" s="18">
        <v>9781502643704</v>
      </c>
      <c r="D158" s="19" t="s">
        <v>510</v>
      </c>
      <c r="E158" s="19" t="s">
        <v>33</v>
      </c>
      <c r="F158" s="20">
        <v>1</v>
      </c>
      <c r="G158" s="21">
        <v>43686</v>
      </c>
      <c r="H158" s="20">
        <v>2019</v>
      </c>
      <c r="I158" s="19" t="s">
        <v>9</v>
      </c>
      <c r="J158" s="19" t="s">
        <v>10</v>
      </c>
      <c r="K158" s="22">
        <v>50.2</v>
      </c>
      <c r="L158" s="23" t="str">
        <f t="shared" si="8"/>
        <v/>
      </c>
      <c r="Q158" s="24" t="str">
        <f t="shared" si="6"/>
        <v>http://www.cengage.com/search/showresults.do?Ntk=APG&amp;Ntt=9781502643704&amp;N=197</v>
      </c>
      <c r="R158" s="7" t="s">
        <v>673</v>
      </c>
    </row>
    <row r="159" spans="1:18" s="2" customFormat="1" x14ac:dyDescent="0.3">
      <c r="A159" s="16"/>
      <c r="B159" s="25" t="str">
        <f t="shared" si="7"/>
        <v>Great Discoveries in Science: Cloning</v>
      </c>
      <c r="C159" s="18">
        <v>9781502643759</v>
      </c>
      <c r="D159" s="19" t="s">
        <v>510</v>
      </c>
      <c r="E159" s="19" t="s">
        <v>33</v>
      </c>
      <c r="F159" s="20">
        <v>1</v>
      </c>
      <c r="G159" s="21">
        <v>43686</v>
      </c>
      <c r="H159" s="20">
        <v>2019</v>
      </c>
      <c r="I159" s="19" t="s">
        <v>9</v>
      </c>
      <c r="J159" s="19" t="s">
        <v>10</v>
      </c>
      <c r="K159" s="22">
        <v>50.2</v>
      </c>
      <c r="L159" s="23" t="str">
        <f t="shared" si="8"/>
        <v/>
      </c>
      <c r="Q159" s="24" t="str">
        <f t="shared" si="6"/>
        <v>http://www.cengage.com/search/showresults.do?Ntk=APG&amp;Ntt=9781502643759&amp;N=197</v>
      </c>
      <c r="R159" s="7" t="s">
        <v>674</v>
      </c>
    </row>
    <row r="160" spans="1:18" s="2" customFormat="1" x14ac:dyDescent="0.3">
      <c r="A160" s="16"/>
      <c r="B160" s="25" t="str">
        <f t="shared" si="7"/>
        <v>Great Discoveries in Science: Electricity</v>
      </c>
      <c r="C160" s="18">
        <v>9781502627735</v>
      </c>
      <c r="D160" s="19" t="s">
        <v>510</v>
      </c>
      <c r="E160" s="19" t="s">
        <v>33</v>
      </c>
      <c r="F160" s="20">
        <v>1</v>
      </c>
      <c r="G160" s="21">
        <v>43143</v>
      </c>
      <c r="H160" s="20">
        <v>2018</v>
      </c>
      <c r="I160" s="19" t="s">
        <v>9</v>
      </c>
      <c r="J160" s="19" t="s">
        <v>10</v>
      </c>
      <c r="K160" s="22">
        <v>50.2</v>
      </c>
      <c r="L160" s="23" t="str">
        <f t="shared" si="8"/>
        <v/>
      </c>
      <c r="Q160" s="24" t="str">
        <f t="shared" si="6"/>
        <v>http://www.cengage.com/search/showresults.do?Ntk=APG&amp;Ntt=9781502627735&amp;N=197</v>
      </c>
      <c r="R160" s="7" t="s">
        <v>675</v>
      </c>
    </row>
    <row r="161" spans="1:18" s="2" customFormat="1" x14ac:dyDescent="0.3">
      <c r="A161" s="16"/>
      <c r="B161" s="25" t="str">
        <f t="shared" si="7"/>
        <v>Great Discoveries in Science: Genetically Modified Crops</v>
      </c>
      <c r="C161" s="18">
        <v>9781502643681</v>
      </c>
      <c r="D161" s="19" t="s">
        <v>510</v>
      </c>
      <c r="E161" s="19" t="s">
        <v>33</v>
      </c>
      <c r="F161" s="20">
        <v>1</v>
      </c>
      <c r="G161" s="21">
        <v>43686</v>
      </c>
      <c r="H161" s="20">
        <v>2019</v>
      </c>
      <c r="I161" s="19" t="s">
        <v>9</v>
      </c>
      <c r="J161" s="19" t="s">
        <v>10</v>
      </c>
      <c r="K161" s="22">
        <v>50.2</v>
      </c>
      <c r="L161" s="23" t="str">
        <f t="shared" si="8"/>
        <v/>
      </c>
      <c r="Q161" s="24" t="str">
        <f t="shared" si="6"/>
        <v>http://www.cengage.com/search/showresults.do?Ntk=APG&amp;Ntt=9781502643681&amp;N=197</v>
      </c>
      <c r="R161" s="7" t="s">
        <v>676</v>
      </c>
    </row>
    <row r="162" spans="1:18" s="2" customFormat="1" x14ac:dyDescent="0.3">
      <c r="A162" s="16"/>
      <c r="B162" s="25" t="str">
        <f t="shared" si="7"/>
        <v>Great Discoveries in Science: Organ Transplants</v>
      </c>
      <c r="C162" s="18">
        <v>9781502643698</v>
      </c>
      <c r="D162" s="19" t="s">
        <v>510</v>
      </c>
      <c r="E162" s="19" t="s">
        <v>33</v>
      </c>
      <c r="F162" s="20">
        <v>1</v>
      </c>
      <c r="G162" s="21">
        <v>43686</v>
      </c>
      <c r="H162" s="20">
        <v>2019</v>
      </c>
      <c r="I162" s="19" t="s">
        <v>9</v>
      </c>
      <c r="J162" s="19" t="s">
        <v>10</v>
      </c>
      <c r="K162" s="22">
        <v>50.2</v>
      </c>
      <c r="L162" s="23" t="str">
        <f t="shared" si="8"/>
        <v/>
      </c>
      <c r="Q162" s="24" t="str">
        <f t="shared" si="6"/>
        <v>http://www.cengage.com/search/showresults.do?Ntk=APG&amp;Ntt=9781502643698&amp;N=197</v>
      </c>
      <c r="R162" s="7" t="s">
        <v>677</v>
      </c>
    </row>
    <row r="163" spans="1:18" s="2" customFormat="1" x14ac:dyDescent="0.3">
      <c r="A163" s="16"/>
      <c r="B163" s="25" t="str">
        <f t="shared" si="7"/>
        <v>Great Discoveries in Science: Particle Physics</v>
      </c>
      <c r="C163" s="18">
        <v>9781502643711</v>
      </c>
      <c r="D163" s="19" t="s">
        <v>510</v>
      </c>
      <c r="E163" s="19" t="s">
        <v>63</v>
      </c>
      <c r="F163" s="20">
        <v>1</v>
      </c>
      <c r="G163" s="21">
        <v>43686</v>
      </c>
      <c r="H163" s="20">
        <v>2019</v>
      </c>
      <c r="I163" s="19" t="s">
        <v>9</v>
      </c>
      <c r="J163" s="19" t="s">
        <v>10</v>
      </c>
      <c r="K163" s="22">
        <v>50.2</v>
      </c>
      <c r="L163" s="23" t="str">
        <f t="shared" si="8"/>
        <v/>
      </c>
      <c r="Q163" s="24" t="str">
        <f t="shared" si="6"/>
        <v>http://www.cengage.com/search/showresults.do?Ntk=APG&amp;Ntt=9781502643711&amp;N=197</v>
      </c>
      <c r="R163" s="7" t="s">
        <v>678</v>
      </c>
    </row>
    <row r="164" spans="1:18" s="2" customFormat="1" ht="28.8" x14ac:dyDescent="0.3">
      <c r="A164" s="16"/>
      <c r="B164" s="25" t="str">
        <f t="shared" si="7"/>
        <v>Great Discoveries in Science: Plate Tectonics</v>
      </c>
      <c r="C164" s="18">
        <v>9781502643742</v>
      </c>
      <c r="D164" s="19" t="s">
        <v>510</v>
      </c>
      <c r="E164" s="19" t="s">
        <v>19</v>
      </c>
      <c r="F164" s="20">
        <v>1</v>
      </c>
      <c r="G164" s="21">
        <v>43686</v>
      </c>
      <c r="H164" s="20">
        <v>2019</v>
      </c>
      <c r="I164" s="19" t="s">
        <v>9</v>
      </c>
      <c r="J164" s="19" t="s">
        <v>10</v>
      </c>
      <c r="K164" s="22">
        <v>50.2</v>
      </c>
      <c r="L164" s="23" t="str">
        <f t="shared" si="8"/>
        <v/>
      </c>
      <c r="Q164" s="24" t="str">
        <f t="shared" si="6"/>
        <v>http://www.cengage.com/search/showresults.do?Ntk=APG&amp;Ntt=9781502643742&amp;N=197</v>
      </c>
      <c r="R164" s="7" t="s">
        <v>679</v>
      </c>
    </row>
    <row r="165" spans="1:18" s="2" customFormat="1" x14ac:dyDescent="0.3">
      <c r="A165" s="16"/>
      <c r="B165" s="25" t="str">
        <f t="shared" si="7"/>
        <v>Great Discoveries in Science: Quantum Mechanics</v>
      </c>
      <c r="C165" s="18">
        <v>9781502643728</v>
      </c>
      <c r="D165" s="19" t="s">
        <v>510</v>
      </c>
      <c r="E165" s="19" t="s">
        <v>63</v>
      </c>
      <c r="F165" s="20">
        <v>1</v>
      </c>
      <c r="G165" s="21">
        <v>43686</v>
      </c>
      <c r="H165" s="20">
        <v>2019</v>
      </c>
      <c r="I165" s="19" t="s">
        <v>9</v>
      </c>
      <c r="J165" s="19" t="s">
        <v>10</v>
      </c>
      <c r="K165" s="22">
        <v>50.2</v>
      </c>
      <c r="L165" s="23" t="str">
        <f t="shared" si="8"/>
        <v/>
      </c>
      <c r="Q165" s="24" t="str">
        <f t="shared" si="6"/>
        <v>http://www.cengage.com/search/showresults.do?Ntk=APG&amp;Ntt=9781502643728&amp;N=197</v>
      </c>
      <c r="R165" s="7" t="s">
        <v>680</v>
      </c>
    </row>
    <row r="166" spans="1:18" s="2" customFormat="1" x14ac:dyDescent="0.3">
      <c r="A166" s="16"/>
      <c r="B166" s="25" t="str">
        <f t="shared" si="7"/>
        <v>Great Discoveries in Science: Semiconductors</v>
      </c>
      <c r="C166" s="18">
        <v>9781502628725</v>
      </c>
      <c r="D166" s="19" t="s">
        <v>510</v>
      </c>
      <c r="E166" s="19" t="s">
        <v>33</v>
      </c>
      <c r="F166" s="20">
        <v>1</v>
      </c>
      <c r="G166" s="21">
        <v>43143</v>
      </c>
      <c r="H166" s="20">
        <v>2018</v>
      </c>
      <c r="I166" s="19" t="s">
        <v>9</v>
      </c>
      <c r="J166" s="19" t="s">
        <v>10</v>
      </c>
      <c r="K166" s="22">
        <v>50.2</v>
      </c>
      <c r="L166" s="23" t="str">
        <f t="shared" si="8"/>
        <v/>
      </c>
      <c r="Q166" s="24" t="str">
        <f t="shared" si="6"/>
        <v>http://www.cengage.com/search/showresults.do?Ntk=APG&amp;Ntt=9781502628725&amp;N=197</v>
      </c>
      <c r="R166" s="7" t="s">
        <v>681</v>
      </c>
    </row>
    <row r="167" spans="1:18" s="2" customFormat="1" x14ac:dyDescent="0.3">
      <c r="A167" s="16"/>
      <c r="B167" s="25" t="str">
        <f t="shared" si="7"/>
        <v>Great Discoveries in Science: The Big Bang Theory</v>
      </c>
      <c r="C167" s="18">
        <v>9781502627711</v>
      </c>
      <c r="D167" s="19" t="s">
        <v>510</v>
      </c>
      <c r="E167" s="19" t="s">
        <v>33</v>
      </c>
      <c r="F167" s="20">
        <v>1</v>
      </c>
      <c r="G167" s="21">
        <v>43143</v>
      </c>
      <c r="H167" s="20">
        <v>2018</v>
      </c>
      <c r="I167" s="19" t="s">
        <v>9</v>
      </c>
      <c r="J167" s="19" t="s">
        <v>10</v>
      </c>
      <c r="K167" s="22">
        <v>50.2</v>
      </c>
      <c r="L167" s="23" t="str">
        <f t="shared" si="8"/>
        <v/>
      </c>
      <c r="Q167" s="24" t="str">
        <f t="shared" si="6"/>
        <v>http://www.cengage.com/search/showresults.do?Ntk=APG&amp;Ntt=9781502627711&amp;N=197</v>
      </c>
      <c r="R167" s="7" t="s">
        <v>682</v>
      </c>
    </row>
    <row r="168" spans="1:18" s="2" customFormat="1" x14ac:dyDescent="0.3">
      <c r="A168" s="16"/>
      <c r="B168" s="25" t="str">
        <f t="shared" si="7"/>
        <v>Great Discoveries in Science: The Copernican System</v>
      </c>
      <c r="C168" s="18">
        <v>9781502627773</v>
      </c>
      <c r="D168" s="19" t="s">
        <v>510</v>
      </c>
      <c r="E168" s="19" t="s">
        <v>33</v>
      </c>
      <c r="F168" s="20">
        <v>1</v>
      </c>
      <c r="G168" s="21">
        <v>43143</v>
      </c>
      <c r="H168" s="20">
        <v>2018</v>
      </c>
      <c r="I168" s="19" t="s">
        <v>9</v>
      </c>
      <c r="J168" s="19" t="s">
        <v>10</v>
      </c>
      <c r="K168" s="22">
        <v>50.2</v>
      </c>
      <c r="L168" s="23" t="str">
        <f t="shared" si="8"/>
        <v/>
      </c>
      <c r="Q168" s="24" t="str">
        <f t="shared" si="6"/>
        <v>http://www.cengage.com/search/showresults.do?Ntk=APG&amp;Ntt=9781502627773&amp;N=197</v>
      </c>
      <c r="R168" s="7" t="s">
        <v>683</v>
      </c>
    </row>
    <row r="169" spans="1:18" s="2" customFormat="1" x14ac:dyDescent="0.3">
      <c r="A169" s="16"/>
      <c r="B169" s="25" t="str">
        <f t="shared" si="7"/>
        <v>Great Discoveries in Science: The Germ Theory of Disease</v>
      </c>
      <c r="C169" s="18">
        <v>9781502627759</v>
      </c>
      <c r="D169" s="19" t="s">
        <v>510</v>
      </c>
      <c r="E169" s="19" t="s">
        <v>33</v>
      </c>
      <c r="F169" s="20">
        <v>1</v>
      </c>
      <c r="G169" s="21">
        <v>43143</v>
      </c>
      <c r="H169" s="20">
        <v>2018</v>
      </c>
      <c r="I169" s="19" t="s">
        <v>9</v>
      </c>
      <c r="J169" s="19" t="s">
        <v>10</v>
      </c>
      <c r="K169" s="22">
        <v>50.2</v>
      </c>
      <c r="L169" s="23" t="str">
        <f t="shared" si="8"/>
        <v/>
      </c>
      <c r="Q169" s="24" t="str">
        <f t="shared" si="6"/>
        <v>http://www.cengage.com/search/showresults.do?Ntk=APG&amp;Ntt=9781502627759&amp;N=197</v>
      </c>
      <c r="R169" s="7" t="s">
        <v>684</v>
      </c>
    </row>
    <row r="170" spans="1:18" s="2" customFormat="1" x14ac:dyDescent="0.3">
      <c r="A170" s="16"/>
      <c r="B170" s="25" t="str">
        <f t="shared" si="7"/>
        <v>Great Discoveries in Science: Vaccination</v>
      </c>
      <c r="C170" s="18">
        <v>9781502627810</v>
      </c>
      <c r="D170" s="19" t="s">
        <v>510</v>
      </c>
      <c r="E170" s="19" t="s">
        <v>33</v>
      </c>
      <c r="F170" s="20">
        <v>1</v>
      </c>
      <c r="G170" s="21">
        <v>43143</v>
      </c>
      <c r="H170" s="20">
        <v>2018</v>
      </c>
      <c r="I170" s="19" t="s">
        <v>9</v>
      </c>
      <c r="J170" s="19" t="s">
        <v>10</v>
      </c>
      <c r="K170" s="22">
        <v>50.2</v>
      </c>
      <c r="L170" s="23" t="str">
        <f t="shared" si="8"/>
        <v/>
      </c>
      <c r="Q170" s="24" t="str">
        <f t="shared" si="6"/>
        <v>http://www.cengage.com/search/showresults.do?Ntk=APG&amp;Ntt=9781502627810&amp;N=197</v>
      </c>
      <c r="R170" s="7" t="s">
        <v>685</v>
      </c>
    </row>
    <row r="171" spans="1:18" s="2" customFormat="1" x14ac:dyDescent="0.3">
      <c r="A171" s="16"/>
      <c r="B171" s="25" t="str">
        <f t="shared" si="7"/>
        <v>Great Discoveries in Science: X-rays</v>
      </c>
      <c r="C171" s="18">
        <v>9781502627797</v>
      </c>
      <c r="D171" s="19" t="s">
        <v>510</v>
      </c>
      <c r="E171" s="19" t="s">
        <v>33</v>
      </c>
      <c r="F171" s="20">
        <v>1</v>
      </c>
      <c r="G171" s="21">
        <v>43143</v>
      </c>
      <c r="H171" s="20">
        <v>2018</v>
      </c>
      <c r="I171" s="19" t="s">
        <v>9</v>
      </c>
      <c r="J171" s="19" t="s">
        <v>10</v>
      </c>
      <c r="K171" s="22">
        <v>50.2</v>
      </c>
      <c r="L171" s="23" t="str">
        <f t="shared" si="8"/>
        <v/>
      </c>
      <c r="Q171" s="24" t="str">
        <f t="shared" si="6"/>
        <v>http://www.cengage.com/search/showresults.do?Ntk=APG&amp;Ntt=9781502627797&amp;N=197</v>
      </c>
      <c r="R171" s="7" t="s">
        <v>686</v>
      </c>
    </row>
    <row r="172" spans="1:18" s="2" customFormat="1" ht="43.2" x14ac:dyDescent="0.3">
      <c r="A172" s="16"/>
      <c r="B172" s="25" t="str">
        <f t="shared" si="7"/>
        <v>In the Headlines: #MeToo: Women Speak Out Against Sexual Assault</v>
      </c>
      <c r="C172" s="18">
        <v>9781642820003</v>
      </c>
      <c r="D172" s="19" t="s">
        <v>565</v>
      </c>
      <c r="E172" s="19" t="s">
        <v>81</v>
      </c>
      <c r="F172" s="20">
        <v>1</v>
      </c>
      <c r="G172" s="21">
        <v>43538</v>
      </c>
      <c r="H172" s="20">
        <v>2019</v>
      </c>
      <c r="I172" s="19" t="s">
        <v>16</v>
      </c>
      <c r="J172" s="19" t="s">
        <v>10</v>
      </c>
      <c r="K172" s="22">
        <v>87.88</v>
      </c>
      <c r="L172" s="23" t="str">
        <f t="shared" si="8"/>
        <v/>
      </c>
      <c r="Q172" s="24" t="str">
        <f t="shared" si="6"/>
        <v>http://www.cengage.com/search/showresults.do?Ntk=APG&amp;Ntt=9781642820003&amp;N=197</v>
      </c>
      <c r="R172" s="7" t="s">
        <v>687</v>
      </c>
    </row>
    <row r="173" spans="1:18" s="2" customFormat="1" ht="43.2" x14ac:dyDescent="0.3">
      <c r="A173" s="16"/>
      <c r="B173" s="25" t="str">
        <f t="shared" si="7"/>
        <v>In the Headlines: Climate Refugees: How Global Change Is Displacing Millions</v>
      </c>
      <c r="C173" s="18">
        <v>9781642820089</v>
      </c>
      <c r="D173" s="19" t="s">
        <v>565</v>
      </c>
      <c r="E173" s="19" t="s">
        <v>81</v>
      </c>
      <c r="F173" s="20">
        <v>1</v>
      </c>
      <c r="G173" s="21">
        <v>43538</v>
      </c>
      <c r="H173" s="20">
        <v>2019</v>
      </c>
      <c r="I173" s="19" t="s">
        <v>16</v>
      </c>
      <c r="J173" s="19" t="s">
        <v>10</v>
      </c>
      <c r="K173" s="22">
        <v>87.88</v>
      </c>
      <c r="L173" s="23" t="str">
        <f t="shared" si="8"/>
        <v/>
      </c>
      <c r="Q173" s="24" t="str">
        <f t="shared" si="6"/>
        <v>http://www.cengage.com/search/showresults.do?Ntk=APG&amp;Ntt=9781642820089&amp;N=197</v>
      </c>
      <c r="R173" s="7" t="s">
        <v>688</v>
      </c>
    </row>
    <row r="174" spans="1:18" s="2" customFormat="1" ht="43.2" x14ac:dyDescent="0.3">
      <c r="A174" s="16"/>
      <c r="B174" s="25" t="str">
        <f t="shared" si="7"/>
        <v>In the Headlines: Cyberbullying: A Deadly Trend</v>
      </c>
      <c r="C174" s="18">
        <v>9781642821079</v>
      </c>
      <c r="D174" s="19" t="s">
        <v>565</v>
      </c>
      <c r="E174" s="19" t="s">
        <v>81</v>
      </c>
      <c r="F174" s="20">
        <v>1</v>
      </c>
      <c r="G174" s="21">
        <v>43711</v>
      </c>
      <c r="H174" s="20">
        <v>2019</v>
      </c>
      <c r="I174" s="19" t="s">
        <v>16</v>
      </c>
      <c r="J174" s="19" t="s">
        <v>10</v>
      </c>
      <c r="K174" s="22">
        <v>58.59</v>
      </c>
      <c r="L174" s="23" t="str">
        <f t="shared" si="8"/>
        <v/>
      </c>
      <c r="Q174" s="24" t="str">
        <f t="shared" si="6"/>
        <v>http://www.cengage.com/search/showresults.do?Ntk=APG&amp;Ntt=9781642821079&amp;N=197</v>
      </c>
      <c r="R174" s="7" t="s">
        <v>689</v>
      </c>
    </row>
    <row r="175" spans="1:18" s="2" customFormat="1" ht="43.2" x14ac:dyDescent="0.3">
      <c r="A175" s="16"/>
      <c r="B175" s="25" t="str">
        <f t="shared" si="7"/>
        <v>In the Headlines: Defining Sexual Consent: Where the Law Falls Short</v>
      </c>
      <c r="C175" s="18">
        <v>9781642821109</v>
      </c>
      <c r="D175" s="19" t="s">
        <v>565</v>
      </c>
      <c r="E175" s="19" t="s">
        <v>81</v>
      </c>
      <c r="F175" s="20">
        <v>1</v>
      </c>
      <c r="G175" s="21">
        <v>43713</v>
      </c>
      <c r="H175" s="20">
        <v>2019</v>
      </c>
      <c r="I175" s="19" t="s">
        <v>16</v>
      </c>
      <c r="J175" s="19" t="s">
        <v>10</v>
      </c>
      <c r="K175" s="22">
        <v>58.59</v>
      </c>
      <c r="L175" s="23" t="str">
        <f t="shared" si="8"/>
        <v/>
      </c>
      <c r="Q175" s="24" t="str">
        <f t="shared" si="6"/>
        <v>http://www.cengage.com/search/showresults.do?Ntk=APG&amp;Ntt=9781642821109&amp;N=197</v>
      </c>
      <c r="R175" s="7" t="s">
        <v>690</v>
      </c>
    </row>
    <row r="176" spans="1:18" s="2" customFormat="1" ht="43.2" x14ac:dyDescent="0.3">
      <c r="A176" s="16"/>
      <c r="B176" s="25" t="str">
        <f t="shared" si="7"/>
        <v>In the Headlines: Deportation: Who Goes and Who Stays?</v>
      </c>
      <c r="C176" s="18">
        <v>9781642821130</v>
      </c>
      <c r="D176" s="19" t="s">
        <v>565</v>
      </c>
      <c r="E176" s="19" t="s">
        <v>81</v>
      </c>
      <c r="F176" s="20">
        <v>1</v>
      </c>
      <c r="G176" s="21">
        <v>43698</v>
      </c>
      <c r="H176" s="20">
        <v>2019</v>
      </c>
      <c r="I176" s="19" t="s">
        <v>16</v>
      </c>
      <c r="J176" s="19" t="s">
        <v>10</v>
      </c>
      <c r="K176" s="22">
        <v>58.59</v>
      </c>
      <c r="L176" s="23" t="str">
        <f t="shared" si="8"/>
        <v/>
      </c>
      <c r="Q176" s="24" t="str">
        <f t="shared" si="6"/>
        <v>http://www.cengage.com/search/showresults.do?Ntk=APG&amp;Ntt=9781642821130&amp;N=197</v>
      </c>
      <c r="R176" s="7" t="s">
        <v>691</v>
      </c>
    </row>
    <row r="177" spans="1:18" s="2" customFormat="1" ht="43.2" x14ac:dyDescent="0.3">
      <c r="A177" s="16"/>
      <c r="B177" s="25" t="str">
        <f t="shared" si="7"/>
        <v>In the Headlines: Doping: The Sports World in Crisis</v>
      </c>
      <c r="C177" s="18">
        <v>9781642821154</v>
      </c>
      <c r="D177" s="19" t="s">
        <v>565</v>
      </c>
      <c r="E177" s="19" t="s">
        <v>114</v>
      </c>
      <c r="F177" s="20">
        <v>1</v>
      </c>
      <c r="G177" s="21">
        <v>43698</v>
      </c>
      <c r="H177" s="20">
        <v>2019</v>
      </c>
      <c r="I177" s="19" t="s">
        <v>16</v>
      </c>
      <c r="J177" s="19" t="s">
        <v>10</v>
      </c>
      <c r="K177" s="22">
        <v>58.59</v>
      </c>
      <c r="L177" s="23" t="str">
        <f t="shared" si="8"/>
        <v/>
      </c>
      <c r="Q177" s="24" t="str">
        <f t="shared" si="6"/>
        <v>http://www.cengage.com/search/showresults.do?Ntk=APG&amp;Ntt=9781642821154&amp;N=197</v>
      </c>
      <c r="R177" s="7" t="s">
        <v>692</v>
      </c>
    </row>
    <row r="178" spans="1:18" s="2" customFormat="1" ht="43.2" x14ac:dyDescent="0.3">
      <c r="A178" s="16"/>
      <c r="B178" s="25" t="str">
        <f t="shared" si="7"/>
        <v>In the Headlines: Fake News: Read All About It</v>
      </c>
      <c r="C178" s="18">
        <v>9781642820201</v>
      </c>
      <c r="D178" s="19" t="s">
        <v>565</v>
      </c>
      <c r="E178" s="19" t="s">
        <v>81</v>
      </c>
      <c r="F178" s="20">
        <v>1</v>
      </c>
      <c r="G178" s="21">
        <v>43538</v>
      </c>
      <c r="H178" s="20">
        <v>2019</v>
      </c>
      <c r="I178" s="19" t="s">
        <v>16</v>
      </c>
      <c r="J178" s="19" t="s">
        <v>10</v>
      </c>
      <c r="K178" s="22">
        <v>87.88</v>
      </c>
      <c r="L178" s="23" t="str">
        <f t="shared" si="8"/>
        <v/>
      </c>
      <c r="Q178" s="24" t="str">
        <f t="shared" si="6"/>
        <v>http://www.cengage.com/search/showresults.do?Ntk=APG&amp;Ntt=9781642820201&amp;N=197</v>
      </c>
      <c r="R178" s="7" t="s">
        <v>693</v>
      </c>
    </row>
    <row r="179" spans="1:18" s="2" customFormat="1" ht="43.2" x14ac:dyDescent="0.3">
      <c r="A179" s="16"/>
      <c r="B179" s="25" t="str">
        <f t="shared" si="7"/>
        <v>In the Headlines: Identity Politics</v>
      </c>
      <c r="C179" s="18">
        <v>9781642821222</v>
      </c>
      <c r="D179" s="19" t="s">
        <v>565</v>
      </c>
      <c r="E179" s="19" t="s">
        <v>81</v>
      </c>
      <c r="F179" s="20">
        <v>1</v>
      </c>
      <c r="G179" s="21">
        <v>43711</v>
      </c>
      <c r="H179" s="20">
        <v>2019</v>
      </c>
      <c r="I179" s="19" t="s">
        <v>16</v>
      </c>
      <c r="J179" s="19" t="s">
        <v>10</v>
      </c>
      <c r="K179" s="22">
        <v>58.59</v>
      </c>
      <c r="L179" s="23" t="str">
        <f t="shared" si="8"/>
        <v/>
      </c>
      <c r="Q179" s="24" t="str">
        <f t="shared" si="6"/>
        <v>http://www.cengage.com/search/showresults.do?Ntk=APG&amp;Ntt=9781642821222&amp;N=197</v>
      </c>
      <c r="R179" s="7" t="s">
        <v>694</v>
      </c>
    </row>
    <row r="180" spans="1:18" s="2" customFormat="1" ht="43.2" x14ac:dyDescent="0.3">
      <c r="A180" s="16"/>
      <c r="B180" s="25" t="str">
        <f t="shared" si="7"/>
        <v>In the Headlines: School Shootings: How Can We Stop Them?</v>
      </c>
      <c r="C180" s="18">
        <v>9781642820386</v>
      </c>
      <c r="D180" s="19" t="s">
        <v>565</v>
      </c>
      <c r="E180" s="19" t="s">
        <v>81</v>
      </c>
      <c r="F180" s="20">
        <v>1</v>
      </c>
      <c r="G180" s="21">
        <v>43538</v>
      </c>
      <c r="H180" s="20">
        <v>2019</v>
      </c>
      <c r="I180" s="19" t="s">
        <v>16</v>
      </c>
      <c r="J180" s="19" t="s">
        <v>10</v>
      </c>
      <c r="K180" s="22">
        <v>87.88</v>
      </c>
      <c r="L180" s="23" t="str">
        <f t="shared" si="8"/>
        <v/>
      </c>
      <c r="Q180" s="24" t="str">
        <f t="shared" si="6"/>
        <v>http://www.cengage.com/search/showresults.do?Ntk=APG&amp;Ntt=9781642820386&amp;N=197</v>
      </c>
      <c r="R180" s="7" t="s">
        <v>696</v>
      </c>
    </row>
    <row r="181" spans="1:18" s="2" customFormat="1" ht="28.8" x14ac:dyDescent="0.3">
      <c r="A181" s="16"/>
      <c r="B181" s="25" t="str">
        <f t="shared" si="7"/>
        <v>In the Headlines: The Gender Pay Gap: Equal Work, Unequal Pay</v>
      </c>
      <c r="C181" s="18">
        <v>9781642821192</v>
      </c>
      <c r="D181" s="19" t="s">
        <v>565</v>
      </c>
      <c r="E181" s="19" t="s">
        <v>698</v>
      </c>
      <c r="F181" s="20">
        <v>1</v>
      </c>
      <c r="G181" s="21">
        <v>43698</v>
      </c>
      <c r="H181" s="20">
        <v>2019</v>
      </c>
      <c r="I181" s="19" t="s">
        <v>16</v>
      </c>
      <c r="J181" s="19" t="s">
        <v>10</v>
      </c>
      <c r="K181" s="22">
        <v>58.59</v>
      </c>
      <c r="L181" s="23" t="str">
        <f t="shared" si="8"/>
        <v/>
      </c>
      <c r="Q181" s="24" t="str">
        <f t="shared" si="6"/>
        <v>http://www.cengage.com/search/showresults.do?Ntk=APG&amp;Ntt=9781642821192&amp;N=197</v>
      </c>
      <c r="R181" s="7" t="s">
        <v>697</v>
      </c>
    </row>
    <row r="182" spans="1:18" s="2" customFormat="1" ht="43.2" x14ac:dyDescent="0.3">
      <c r="A182" s="16"/>
      <c r="B182" s="25" t="str">
        <f t="shared" si="7"/>
        <v>In the Headlines: The Opioid Epidemic: Tracking a Crisis</v>
      </c>
      <c r="C182" s="18">
        <v>9781642820560</v>
      </c>
      <c r="D182" s="19" t="s">
        <v>565</v>
      </c>
      <c r="E182" s="19" t="s">
        <v>81</v>
      </c>
      <c r="F182" s="20">
        <v>1</v>
      </c>
      <c r="G182" s="21">
        <v>43538</v>
      </c>
      <c r="H182" s="20">
        <v>2019</v>
      </c>
      <c r="I182" s="19" t="s">
        <v>16</v>
      </c>
      <c r="J182" s="19" t="s">
        <v>10</v>
      </c>
      <c r="K182" s="22">
        <v>87.88</v>
      </c>
      <c r="L182" s="23" t="str">
        <f t="shared" si="8"/>
        <v/>
      </c>
      <c r="Q182" s="24" t="str">
        <f t="shared" si="6"/>
        <v>http://www.cengage.com/search/showresults.do?Ntk=APG&amp;Ntt=9781642820560&amp;N=197</v>
      </c>
      <c r="R182" s="7" t="s">
        <v>699</v>
      </c>
    </row>
    <row r="183" spans="1:18" s="2" customFormat="1" ht="43.2" x14ac:dyDescent="0.3">
      <c r="A183" s="16"/>
      <c r="B183" s="25" t="str">
        <f t="shared" si="7"/>
        <v>In the Headlines: Transgender Rights: Striving for Equality</v>
      </c>
      <c r="C183" s="18">
        <v>9781642820621</v>
      </c>
      <c r="D183" s="19" t="s">
        <v>565</v>
      </c>
      <c r="E183" s="19" t="s">
        <v>81</v>
      </c>
      <c r="F183" s="20">
        <v>1</v>
      </c>
      <c r="G183" s="21">
        <v>43538</v>
      </c>
      <c r="H183" s="20">
        <v>2019</v>
      </c>
      <c r="I183" s="19" t="s">
        <v>16</v>
      </c>
      <c r="J183" s="19" t="s">
        <v>10</v>
      </c>
      <c r="K183" s="22">
        <v>87.88</v>
      </c>
      <c r="L183" s="23" t="str">
        <f t="shared" si="8"/>
        <v/>
      </c>
      <c r="Q183" s="24" t="str">
        <f t="shared" si="6"/>
        <v>http://www.cengage.com/search/showresults.do?Ntk=APG&amp;Ntt=9781642820621&amp;N=197</v>
      </c>
      <c r="R183" s="7" t="s">
        <v>700</v>
      </c>
    </row>
    <row r="184" spans="1:18" s="2" customFormat="1" ht="28.8" x14ac:dyDescent="0.3">
      <c r="A184" s="16"/>
      <c r="B184" s="25" t="str">
        <f t="shared" si="7"/>
        <v>In United States History: The Attack on Pearl Harbor in United States History</v>
      </c>
      <c r="C184" s="18">
        <v>9780766060579</v>
      </c>
      <c r="D184" s="19" t="s">
        <v>527</v>
      </c>
      <c r="E184" s="19" t="s">
        <v>139</v>
      </c>
      <c r="F184" s="20">
        <v>1</v>
      </c>
      <c r="G184" s="21">
        <v>42314</v>
      </c>
      <c r="H184" s="20">
        <v>2015</v>
      </c>
      <c r="I184" s="19" t="s">
        <v>9</v>
      </c>
      <c r="J184" s="19" t="s">
        <v>10</v>
      </c>
      <c r="K184" s="22">
        <v>34.1</v>
      </c>
      <c r="L184" s="23" t="str">
        <f t="shared" si="8"/>
        <v/>
      </c>
      <c r="Q184" s="24" t="str">
        <f t="shared" si="6"/>
        <v>http://www.cengage.com/search/showresults.do?Ntk=APG&amp;Ntt=9780766060579&amp;N=197</v>
      </c>
      <c r="R184" s="7" t="s">
        <v>701</v>
      </c>
    </row>
    <row r="185" spans="1:18" s="2" customFormat="1" ht="28.8" x14ac:dyDescent="0.3">
      <c r="A185" s="16"/>
      <c r="B185" s="25" t="str">
        <f t="shared" si="7"/>
        <v>In United States History: The Battle of the Little Bighorn in United States History</v>
      </c>
      <c r="C185" s="18">
        <v>9780766061019</v>
      </c>
      <c r="D185" s="19" t="s">
        <v>527</v>
      </c>
      <c r="E185" s="19" t="s">
        <v>139</v>
      </c>
      <c r="F185" s="20">
        <v>1</v>
      </c>
      <c r="G185" s="21">
        <v>42303</v>
      </c>
      <c r="H185" s="20">
        <v>2015</v>
      </c>
      <c r="I185" s="19" t="s">
        <v>9</v>
      </c>
      <c r="J185" s="19" t="s">
        <v>10</v>
      </c>
      <c r="K185" s="22">
        <v>34.1</v>
      </c>
      <c r="L185" s="23" t="str">
        <f t="shared" si="8"/>
        <v/>
      </c>
      <c r="Q185" s="24" t="str">
        <f t="shared" si="6"/>
        <v>http://www.cengage.com/search/showresults.do?Ntk=APG&amp;Ntt=9780766061019&amp;N=197</v>
      </c>
      <c r="R185" s="7" t="s">
        <v>702</v>
      </c>
    </row>
    <row r="186" spans="1:18" s="2" customFormat="1" x14ac:dyDescent="0.3">
      <c r="A186" s="16"/>
      <c r="B186" s="25" t="str">
        <f t="shared" si="7"/>
        <v>In United States History: The Great Depression in United States History</v>
      </c>
      <c r="C186" s="18">
        <v>9780766060913</v>
      </c>
      <c r="D186" s="19" t="s">
        <v>527</v>
      </c>
      <c r="E186" s="19" t="s">
        <v>139</v>
      </c>
      <c r="F186" s="20">
        <v>1</v>
      </c>
      <c r="G186" s="21">
        <v>42305</v>
      </c>
      <c r="H186" s="20">
        <v>2015</v>
      </c>
      <c r="I186" s="19" t="s">
        <v>9</v>
      </c>
      <c r="J186" s="19" t="s">
        <v>10</v>
      </c>
      <c r="K186" s="22">
        <v>34.1</v>
      </c>
      <c r="L186" s="23" t="str">
        <f t="shared" si="8"/>
        <v/>
      </c>
      <c r="Q186" s="24" t="str">
        <f t="shared" si="6"/>
        <v>http://www.cengage.com/search/showresults.do?Ntk=APG&amp;Ntt=9780766060913&amp;N=197</v>
      </c>
      <c r="R186" s="7" t="s">
        <v>703</v>
      </c>
    </row>
    <row r="187" spans="1:18" s="2" customFormat="1" x14ac:dyDescent="0.3">
      <c r="A187" s="16"/>
      <c r="B187" s="25" t="str">
        <f t="shared" si="7"/>
        <v>In United States History: The Industrial Revolution in United States History</v>
      </c>
      <c r="C187" s="18">
        <v>9780766061064</v>
      </c>
      <c r="D187" s="19" t="s">
        <v>527</v>
      </c>
      <c r="E187" s="19" t="s">
        <v>139</v>
      </c>
      <c r="F187" s="20">
        <v>1</v>
      </c>
      <c r="G187" s="21">
        <v>42303</v>
      </c>
      <c r="H187" s="20">
        <v>2015</v>
      </c>
      <c r="I187" s="19" t="s">
        <v>9</v>
      </c>
      <c r="J187" s="19" t="s">
        <v>10</v>
      </c>
      <c r="K187" s="22">
        <v>34.1</v>
      </c>
      <c r="L187" s="23" t="str">
        <f t="shared" si="8"/>
        <v/>
      </c>
      <c r="Q187" s="24" t="str">
        <f t="shared" si="6"/>
        <v>http://www.cengage.com/search/showresults.do?Ntk=APG&amp;Ntt=9780766061064&amp;N=197</v>
      </c>
      <c r="R187" s="7" t="s">
        <v>704</v>
      </c>
    </row>
    <row r="188" spans="1:18" s="2" customFormat="1" ht="28.8" x14ac:dyDescent="0.3">
      <c r="A188" s="16"/>
      <c r="B188" s="25" t="str">
        <f t="shared" si="7"/>
        <v>In United States History: The Internment of Japanese Americans in United States History</v>
      </c>
      <c r="C188" s="18">
        <v>9780766060722</v>
      </c>
      <c r="D188" s="19" t="s">
        <v>527</v>
      </c>
      <c r="E188" s="19" t="s">
        <v>139</v>
      </c>
      <c r="F188" s="20">
        <v>1</v>
      </c>
      <c r="G188" s="21">
        <v>42303</v>
      </c>
      <c r="H188" s="20">
        <v>2015</v>
      </c>
      <c r="I188" s="19" t="s">
        <v>9</v>
      </c>
      <c r="J188" s="19" t="s">
        <v>10</v>
      </c>
      <c r="K188" s="22">
        <v>34.1</v>
      </c>
      <c r="L188" s="23" t="str">
        <f t="shared" si="8"/>
        <v/>
      </c>
      <c r="Q188" s="24" t="str">
        <f t="shared" si="6"/>
        <v>http://www.cengage.com/search/showresults.do?Ntk=APG&amp;Ntt=9780766060722&amp;N=197</v>
      </c>
      <c r="R188" s="7" t="s">
        <v>705</v>
      </c>
    </row>
    <row r="189" spans="1:18" s="2" customFormat="1" ht="28.8" x14ac:dyDescent="0.3">
      <c r="A189" s="16"/>
      <c r="B189" s="25" t="str">
        <f t="shared" si="7"/>
        <v>In United States History: The Jim Crow Laws and Racism in United States History</v>
      </c>
      <c r="C189" s="18">
        <v>9780766060968</v>
      </c>
      <c r="D189" s="19" t="s">
        <v>527</v>
      </c>
      <c r="E189" s="19" t="s">
        <v>139</v>
      </c>
      <c r="F189" s="20">
        <v>1</v>
      </c>
      <c r="G189" s="21">
        <v>42303</v>
      </c>
      <c r="H189" s="20">
        <v>2015</v>
      </c>
      <c r="I189" s="19" t="s">
        <v>9</v>
      </c>
      <c r="J189" s="19" t="s">
        <v>10</v>
      </c>
      <c r="K189" s="22">
        <v>34.1</v>
      </c>
      <c r="L189" s="23" t="str">
        <f t="shared" si="8"/>
        <v/>
      </c>
      <c r="Q189" s="24" t="str">
        <f t="shared" si="6"/>
        <v>http://www.cengage.com/search/showresults.do?Ntk=APG&amp;Ntt=9780766060968&amp;N=197</v>
      </c>
      <c r="R189" s="7" t="s">
        <v>706</v>
      </c>
    </row>
    <row r="190" spans="1:18" s="2" customFormat="1" ht="28.8" x14ac:dyDescent="0.3">
      <c r="A190" s="16"/>
      <c r="B190" s="25" t="str">
        <f t="shared" si="7"/>
        <v>In United States History: The Journey of Lewis and Clark in United States History</v>
      </c>
      <c r="C190" s="18">
        <v>9780766060623</v>
      </c>
      <c r="D190" s="19" t="s">
        <v>527</v>
      </c>
      <c r="E190" s="19" t="s">
        <v>139</v>
      </c>
      <c r="F190" s="20">
        <v>1</v>
      </c>
      <c r="G190" s="21">
        <v>42303</v>
      </c>
      <c r="H190" s="20">
        <v>2015</v>
      </c>
      <c r="I190" s="19" t="s">
        <v>9</v>
      </c>
      <c r="J190" s="19" t="s">
        <v>10</v>
      </c>
      <c r="K190" s="22">
        <v>34.1</v>
      </c>
      <c r="L190" s="23" t="str">
        <f t="shared" si="8"/>
        <v/>
      </c>
      <c r="Q190" s="24" t="str">
        <f t="shared" si="6"/>
        <v>http://www.cengage.com/search/showresults.do?Ntk=APG&amp;Ntt=9780766060623&amp;N=197</v>
      </c>
      <c r="R190" s="7" t="s">
        <v>707</v>
      </c>
    </row>
    <row r="191" spans="1:18" s="2" customFormat="1" ht="28.8" x14ac:dyDescent="0.3">
      <c r="A191" s="16"/>
      <c r="B191" s="25" t="str">
        <f t="shared" si="7"/>
        <v>In United States History: The Reconstruction of the South After the Civil War in United States</v>
      </c>
      <c r="C191" s="18">
        <v>9780766060678</v>
      </c>
      <c r="D191" s="19" t="s">
        <v>527</v>
      </c>
      <c r="E191" s="19" t="s">
        <v>139</v>
      </c>
      <c r="F191" s="20">
        <v>1</v>
      </c>
      <c r="G191" s="21">
        <v>42303</v>
      </c>
      <c r="H191" s="20">
        <v>2015</v>
      </c>
      <c r="I191" s="19" t="s">
        <v>9</v>
      </c>
      <c r="J191" s="19" t="s">
        <v>10</v>
      </c>
      <c r="K191" s="22">
        <v>34.1</v>
      </c>
      <c r="L191" s="23" t="str">
        <f t="shared" si="8"/>
        <v/>
      </c>
      <c r="Q191" s="24" t="str">
        <f t="shared" si="6"/>
        <v>http://www.cengage.com/search/showresults.do?Ntk=APG&amp;Ntt=9780766060678&amp;N=197</v>
      </c>
      <c r="R191" s="7" t="s">
        <v>708</v>
      </c>
    </row>
    <row r="192" spans="1:18" s="2" customFormat="1" x14ac:dyDescent="0.3">
      <c r="A192" s="16"/>
      <c r="B192" s="25" t="str">
        <f t="shared" si="7"/>
        <v>In United States History: The Watergate Scandal in United States History</v>
      </c>
      <c r="C192" s="18">
        <v>9780766061118</v>
      </c>
      <c r="D192" s="19" t="s">
        <v>527</v>
      </c>
      <c r="E192" s="19" t="s">
        <v>139</v>
      </c>
      <c r="F192" s="20">
        <v>1</v>
      </c>
      <c r="G192" s="21">
        <v>42305</v>
      </c>
      <c r="H192" s="20">
        <v>2015</v>
      </c>
      <c r="I192" s="19" t="s">
        <v>9</v>
      </c>
      <c r="J192" s="19" t="s">
        <v>10</v>
      </c>
      <c r="K192" s="22">
        <v>34.1</v>
      </c>
      <c r="L192" s="23" t="str">
        <f t="shared" si="8"/>
        <v/>
      </c>
      <c r="Q192" s="24" t="str">
        <f t="shared" si="6"/>
        <v>http://www.cengage.com/search/showresults.do?Ntk=APG&amp;Ntt=9780766061118&amp;N=197</v>
      </c>
      <c r="R192" s="7" t="s">
        <v>709</v>
      </c>
    </row>
    <row r="193" spans="1:18" s="2" customFormat="1" ht="28.8" x14ac:dyDescent="0.3">
      <c r="A193" s="16"/>
      <c r="B193" s="25" t="str">
        <f t="shared" si="7"/>
        <v>In United States History: Women Winning the Right to Vote in United States History</v>
      </c>
      <c r="C193" s="18">
        <v>9780766060777</v>
      </c>
      <c r="D193" s="19" t="s">
        <v>527</v>
      </c>
      <c r="E193" s="19" t="s">
        <v>139</v>
      </c>
      <c r="F193" s="20">
        <v>1</v>
      </c>
      <c r="G193" s="21">
        <v>42303</v>
      </c>
      <c r="H193" s="20">
        <v>2015</v>
      </c>
      <c r="I193" s="19" t="s">
        <v>9</v>
      </c>
      <c r="J193" s="19" t="s">
        <v>10</v>
      </c>
      <c r="K193" s="22">
        <v>34.1</v>
      </c>
      <c r="L193" s="23" t="str">
        <f t="shared" si="8"/>
        <v/>
      </c>
      <c r="Q193" s="24" t="str">
        <f t="shared" si="6"/>
        <v>http://www.cengage.com/search/showresults.do?Ntk=APG&amp;Ntt=9780766060777&amp;N=197</v>
      </c>
      <c r="R193" s="7" t="s">
        <v>710</v>
      </c>
    </row>
    <row r="194" spans="1:18" s="2" customFormat="1" x14ac:dyDescent="0.3">
      <c r="A194" s="16"/>
      <c r="B194" s="25" t="str">
        <f t="shared" si="7"/>
        <v>Looking Forward: Artificial Intelligence</v>
      </c>
      <c r="C194" s="18">
        <v>9781642821383</v>
      </c>
      <c r="D194" s="19" t="s">
        <v>565</v>
      </c>
      <c r="E194" s="19" t="s">
        <v>28</v>
      </c>
      <c r="F194" s="20">
        <v>1</v>
      </c>
      <c r="G194" s="21">
        <v>43706</v>
      </c>
      <c r="H194" s="20">
        <v>2019</v>
      </c>
      <c r="I194" s="19" t="s">
        <v>16</v>
      </c>
      <c r="J194" s="19" t="s">
        <v>10</v>
      </c>
      <c r="K194" s="22">
        <v>58.59</v>
      </c>
      <c r="L194" s="23" t="str">
        <f t="shared" si="8"/>
        <v/>
      </c>
      <c r="Q194" s="24" t="str">
        <f t="shared" si="6"/>
        <v>http://www.cengage.com/search/showresults.do?Ntk=APG&amp;Ntt=9781642821383&amp;N=197</v>
      </c>
      <c r="R194" s="7" t="s">
        <v>711</v>
      </c>
    </row>
    <row r="195" spans="1:18" s="2" customFormat="1" x14ac:dyDescent="0.3">
      <c r="A195" s="16"/>
      <c r="B195" s="25" t="str">
        <f t="shared" si="7"/>
        <v>Looking Forward: Cryptocurrencies: Bitcoin, Blockchain and Beyond</v>
      </c>
      <c r="C195" s="18">
        <v>9781642821260</v>
      </c>
      <c r="D195" s="19" t="s">
        <v>565</v>
      </c>
      <c r="E195" s="19" t="s">
        <v>695</v>
      </c>
      <c r="F195" s="20">
        <v>1</v>
      </c>
      <c r="G195" s="21">
        <v>43706</v>
      </c>
      <c r="H195" s="20">
        <v>2019</v>
      </c>
      <c r="I195" s="19" t="s">
        <v>16</v>
      </c>
      <c r="J195" s="19" t="s">
        <v>10</v>
      </c>
      <c r="K195" s="22">
        <v>58.59</v>
      </c>
      <c r="L195" s="23" t="str">
        <f t="shared" si="8"/>
        <v/>
      </c>
      <c r="Q195" s="24" t="str">
        <f t="shared" ref="Q195:Q258" si="9">"http://www.cengage.com/search/showresults.do?Ntk=APG&amp;Ntt=" &amp; C195 &amp; "&amp;N=197"</f>
        <v>http://www.cengage.com/search/showresults.do?Ntk=APG&amp;Ntt=9781642821260&amp;N=197</v>
      </c>
      <c r="R195" s="7" t="s">
        <v>712</v>
      </c>
    </row>
    <row r="196" spans="1:18" s="2" customFormat="1" x14ac:dyDescent="0.3">
      <c r="A196" s="16"/>
      <c r="B196" s="25" t="str">
        <f t="shared" ref="B196:B259" si="10">HYPERLINK(Q196,R196)</f>
        <v>Looking Forward: DNA Testing: Genealogy and Forensics</v>
      </c>
      <c r="C196" s="18">
        <v>9781642821291</v>
      </c>
      <c r="D196" s="19" t="s">
        <v>565</v>
      </c>
      <c r="E196" s="19" t="s">
        <v>33</v>
      </c>
      <c r="F196" s="20">
        <v>1</v>
      </c>
      <c r="G196" s="21">
        <v>43706</v>
      </c>
      <c r="H196" s="20">
        <v>2019</v>
      </c>
      <c r="I196" s="19" t="s">
        <v>16</v>
      </c>
      <c r="J196" s="19" t="s">
        <v>10</v>
      </c>
      <c r="K196" s="22">
        <v>58.59</v>
      </c>
      <c r="L196" s="23" t="str">
        <f t="shared" ref="L196:L259" si="11">IF(A196="","",K196*0.7)</f>
        <v/>
      </c>
      <c r="Q196" s="24" t="str">
        <f t="shared" si="9"/>
        <v>http://www.cengage.com/search/showresults.do?Ntk=APG&amp;Ntt=9781642821291&amp;N=197</v>
      </c>
      <c r="R196" s="7" t="s">
        <v>713</v>
      </c>
    </row>
    <row r="197" spans="1:18" s="2" customFormat="1" x14ac:dyDescent="0.3">
      <c r="A197" s="16"/>
      <c r="B197" s="25" t="str">
        <f t="shared" si="10"/>
        <v>Looking Forward: Earth 2.0: The Search for a New Home</v>
      </c>
      <c r="C197" s="18">
        <v>9781642821321</v>
      </c>
      <c r="D197" s="19" t="s">
        <v>565</v>
      </c>
      <c r="E197" s="19" t="s">
        <v>33</v>
      </c>
      <c r="F197" s="20">
        <v>1</v>
      </c>
      <c r="G197" s="21">
        <v>43706</v>
      </c>
      <c r="H197" s="20">
        <v>2019</v>
      </c>
      <c r="I197" s="19" t="s">
        <v>16</v>
      </c>
      <c r="J197" s="19" t="s">
        <v>10</v>
      </c>
      <c r="K197" s="22">
        <v>58.59</v>
      </c>
      <c r="L197" s="23" t="str">
        <f t="shared" si="11"/>
        <v/>
      </c>
      <c r="Q197" s="24" t="str">
        <f t="shared" si="9"/>
        <v>http://www.cengage.com/search/showresults.do?Ntk=APG&amp;Ntt=9781642821321&amp;N=197</v>
      </c>
      <c r="R197" s="7" t="s">
        <v>714</v>
      </c>
    </row>
    <row r="198" spans="1:18" s="2" customFormat="1" ht="43.2" x14ac:dyDescent="0.3">
      <c r="A198" s="16"/>
      <c r="B198" s="25" t="str">
        <f t="shared" si="10"/>
        <v>Looking Forward: Online Gaming: The Surge of Esports and Mobile Gaming</v>
      </c>
      <c r="C198" s="18">
        <v>9781642821352</v>
      </c>
      <c r="D198" s="19" t="s">
        <v>565</v>
      </c>
      <c r="E198" s="19" t="s">
        <v>114</v>
      </c>
      <c r="F198" s="20">
        <v>1</v>
      </c>
      <c r="G198" s="21">
        <v>43706</v>
      </c>
      <c r="H198" s="20">
        <v>2019</v>
      </c>
      <c r="I198" s="19" t="s">
        <v>16</v>
      </c>
      <c r="J198" s="19" t="s">
        <v>10</v>
      </c>
      <c r="K198" s="22">
        <v>58.59</v>
      </c>
      <c r="L198" s="23" t="str">
        <f t="shared" si="11"/>
        <v/>
      </c>
      <c r="Q198" s="24" t="str">
        <f t="shared" si="9"/>
        <v>http://www.cengage.com/search/showresults.do?Ntk=APG&amp;Ntt=9781642821352&amp;N=197</v>
      </c>
      <c r="R198" s="7" t="s">
        <v>715</v>
      </c>
    </row>
    <row r="199" spans="1:18" s="2" customFormat="1" x14ac:dyDescent="0.3">
      <c r="A199" s="16"/>
      <c r="B199" s="25" t="str">
        <f t="shared" si="10"/>
        <v>Looking Forward: Trade Wars: Tariffs in the 21st Century</v>
      </c>
      <c r="C199" s="18">
        <v>9781642821413</v>
      </c>
      <c r="D199" s="19" t="s">
        <v>565</v>
      </c>
      <c r="E199" s="19" t="s">
        <v>131</v>
      </c>
      <c r="F199" s="20">
        <v>1</v>
      </c>
      <c r="G199" s="21">
        <v>43706</v>
      </c>
      <c r="H199" s="20">
        <v>2019</v>
      </c>
      <c r="I199" s="19" t="s">
        <v>16</v>
      </c>
      <c r="J199" s="19" t="s">
        <v>10</v>
      </c>
      <c r="K199" s="22">
        <v>58.59</v>
      </c>
      <c r="L199" s="23" t="str">
        <f t="shared" si="11"/>
        <v/>
      </c>
      <c r="Q199" s="24" t="str">
        <f t="shared" si="9"/>
        <v>http://www.cengage.com/search/showresults.do?Ntk=APG&amp;Ntt=9781642821413&amp;N=197</v>
      </c>
      <c r="R199" s="7" t="s">
        <v>716</v>
      </c>
    </row>
    <row r="200" spans="1:18" s="2" customFormat="1" ht="28.8" x14ac:dyDescent="0.3">
      <c r="A200" s="16"/>
      <c r="B200" s="25" t="str">
        <f t="shared" si="10"/>
        <v>Lucent Library of Black History: African American Entrepreneurs: Stories of Success</v>
      </c>
      <c r="C200" s="18">
        <v>9781534560802</v>
      </c>
      <c r="D200" s="19" t="s">
        <v>520</v>
      </c>
      <c r="E200" s="19" t="s">
        <v>139</v>
      </c>
      <c r="F200" s="20">
        <v>1</v>
      </c>
      <c r="G200" s="21">
        <v>43161</v>
      </c>
      <c r="H200" s="20">
        <v>2018</v>
      </c>
      <c r="I200" s="19" t="s">
        <v>16</v>
      </c>
      <c r="J200" s="19" t="s">
        <v>316</v>
      </c>
      <c r="K200" s="22">
        <v>43.34</v>
      </c>
      <c r="L200" s="23" t="str">
        <f t="shared" si="11"/>
        <v/>
      </c>
      <c r="Q200" s="24" t="str">
        <f t="shared" si="9"/>
        <v>http://www.cengage.com/search/showresults.do?Ntk=APG&amp;Ntt=9781534560802&amp;N=197</v>
      </c>
      <c r="R200" s="7" t="s">
        <v>717</v>
      </c>
    </row>
    <row r="201" spans="1:18" s="2" customFormat="1" ht="28.8" x14ac:dyDescent="0.3">
      <c r="A201" s="16"/>
      <c r="B201" s="25" t="str">
        <f t="shared" si="10"/>
        <v>Lucent Library of Black History: African American Inventors: Overcoming Challenges to Change America</v>
      </c>
      <c r="C201" s="18">
        <v>9781534560727</v>
      </c>
      <c r="D201" s="19" t="s">
        <v>520</v>
      </c>
      <c r="E201" s="19" t="s">
        <v>139</v>
      </c>
      <c r="F201" s="20">
        <v>1</v>
      </c>
      <c r="G201" s="21">
        <v>43161</v>
      </c>
      <c r="H201" s="20">
        <v>2018</v>
      </c>
      <c r="I201" s="19" t="s">
        <v>16</v>
      </c>
      <c r="J201" s="19" t="s">
        <v>316</v>
      </c>
      <c r="K201" s="22">
        <v>43.34</v>
      </c>
      <c r="L201" s="23" t="str">
        <f t="shared" si="11"/>
        <v/>
      </c>
      <c r="Q201" s="24" t="str">
        <f t="shared" si="9"/>
        <v>http://www.cengage.com/search/showresults.do?Ntk=APG&amp;Ntt=9781534560727&amp;N=197</v>
      </c>
      <c r="R201" s="7" t="s">
        <v>718</v>
      </c>
    </row>
    <row r="202" spans="1:18" s="2" customFormat="1" ht="28.8" x14ac:dyDescent="0.3">
      <c r="A202" s="16"/>
      <c r="B202" s="25" t="str">
        <f t="shared" si="10"/>
        <v>Lucent Library of Black History: African American Literature: Sharing Powerful Stories</v>
      </c>
      <c r="C202" s="18">
        <v>9781534560789</v>
      </c>
      <c r="D202" s="19" t="s">
        <v>520</v>
      </c>
      <c r="E202" s="19" t="s">
        <v>139</v>
      </c>
      <c r="F202" s="20">
        <v>1</v>
      </c>
      <c r="G202" s="21">
        <v>43161</v>
      </c>
      <c r="H202" s="20">
        <v>2018</v>
      </c>
      <c r="I202" s="19" t="s">
        <v>16</v>
      </c>
      <c r="J202" s="19" t="s">
        <v>316</v>
      </c>
      <c r="K202" s="22">
        <v>43.34</v>
      </c>
      <c r="L202" s="23" t="str">
        <f t="shared" si="11"/>
        <v/>
      </c>
      <c r="Q202" s="24" t="str">
        <f t="shared" si="9"/>
        <v>http://www.cengage.com/search/showresults.do?Ntk=APG&amp;Ntt=9781534560789&amp;N=197</v>
      </c>
      <c r="R202" s="7" t="s">
        <v>719</v>
      </c>
    </row>
    <row r="203" spans="1:18" s="2" customFormat="1" ht="28.8" x14ac:dyDescent="0.3">
      <c r="A203" s="16"/>
      <c r="B203" s="25" t="str">
        <f t="shared" si="10"/>
        <v>Lucent Library of Black History: African Americans in Film: Issues of Race in Hollywood</v>
      </c>
      <c r="C203" s="18">
        <v>9781534560826</v>
      </c>
      <c r="D203" s="19" t="s">
        <v>520</v>
      </c>
      <c r="E203" s="19" t="s">
        <v>139</v>
      </c>
      <c r="F203" s="20">
        <v>1</v>
      </c>
      <c r="G203" s="21">
        <v>43161</v>
      </c>
      <c r="H203" s="20">
        <v>2018</v>
      </c>
      <c r="I203" s="19" t="s">
        <v>16</v>
      </c>
      <c r="J203" s="19" t="s">
        <v>316</v>
      </c>
      <c r="K203" s="22">
        <v>43.34</v>
      </c>
      <c r="L203" s="23" t="str">
        <f t="shared" si="11"/>
        <v/>
      </c>
      <c r="Q203" s="24" t="str">
        <f t="shared" si="9"/>
        <v>http://www.cengage.com/search/showresults.do?Ntk=APG&amp;Ntt=9781534560826&amp;N=197</v>
      </c>
      <c r="R203" s="7" t="s">
        <v>720</v>
      </c>
    </row>
    <row r="204" spans="1:18" s="2" customFormat="1" ht="28.8" x14ac:dyDescent="0.3">
      <c r="A204" s="16"/>
      <c r="B204" s="25" t="str">
        <f t="shared" si="10"/>
        <v>Lucent Library of Black History: African Americans in Political Office: From the Civil War to the White House</v>
      </c>
      <c r="C204" s="18">
        <v>9781534560765</v>
      </c>
      <c r="D204" s="19" t="s">
        <v>520</v>
      </c>
      <c r="E204" s="19" t="s">
        <v>139</v>
      </c>
      <c r="F204" s="20">
        <v>1</v>
      </c>
      <c r="G204" s="21">
        <v>43161</v>
      </c>
      <c r="H204" s="20">
        <v>2018</v>
      </c>
      <c r="I204" s="19" t="s">
        <v>16</v>
      </c>
      <c r="J204" s="19" t="s">
        <v>316</v>
      </c>
      <c r="K204" s="22">
        <v>43.34</v>
      </c>
      <c r="L204" s="23" t="str">
        <f t="shared" si="11"/>
        <v/>
      </c>
      <c r="Q204" s="24" t="str">
        <f t="shared" si="9"/>
        <v>http://www.cengage.com/search/showresults.do?Ntk=APG&amp;Ntt=9781534560765&amp;N=197</v>
      </c>
      <c r="R204" s="7" t="s">
        <v>721</v>
      </c>
    </row>
    <row r="205" spans="1:18" s="2" customFormat="1" ht="28.8" x14ac:dyDescent="0.3">
      <c r="A205" s="16"/>
      <c r="B205" s="25" t="str">
        <f t="shared" si="10"/>
        <v>Lucent Library of Black History: Freedom By Force: The History of Slave Rebellions</v>
      </c>
      <c r="C205" s="18">
        <v>9781534562363</v>
      </c>
      <c r="D205" s="19" t="s">
        <v>520</v>
      </c>
      <c r="E205" s="19" t="s">
        <v>139</v>
      </c>
      <c r="F205" s="20">
        <v>1</v>
      </c>
      <c r="G205" s="21">
        <v>43326</v>
      </c>
      <c r="H205" s="20">
        <v>2018</v>
      </c>
      <c r="I205" s="19" t="s">
        <v>16</v>
      </c>
      <c r="J205" s="19" t="s">
        <v>316</v>
      </c>
      <c r="K205" s="22">
        <v>43.34</v>
      </c>
      <c r="L205" s="23" t="str">
        <f t="shared" si="11"/>
        <v/>
      </c>
      <c r="Q205" s="24" t="str">
        <f t="shared" si="9"/>
        <v>http://www.cengage.com/search/showresults.do?Ntk=APG&amp;Ntt=9781534562363&amp;N=197</v>
      </c>
      <c r="R205" s="7" t="s">
        <v>722</v>
      </c>
    </row>
    <row r="206" spans="1:18" s="2" customFormat="1" ht="28.8" x14ac:dyDescent="0.3">
      <c r="A206" s="16"/>
      <c r="B206" s="25" t="str">
        <f t="shared" si="10"/>
        <v>Lucent Library of Black History: Hidden No More: African American Women in STEM Careers</v>
      </c>
      <c r="C206" s="18">
        <v>9781534562448</v>
      </c>
      <c r="D206" s="19" t="s">
        <v>520</v>
      </c>
      <c r="E206" s="19" t="s">
        <v>139</v>
      </c>
      <c r="F206" s="20">
        <v>1</v>
      </c>
      <c r="G206" s="21">
        <v>43326</v>
      </c>
      <c r="H206" s="20">
        <v>2018</v>
      </c>
      <c r="I206" s="19" t="s">
        <v>16</v>
      </c>
      <c r="J206" s="19" t="s">
        <v>316</v>
      </c>
      <c r="K206" s="22">
        <v>43.34</v>
      </c>
      <c r="L206" s="23" t="str">
        <f t="shared" si="11"/>
        <v/>
      </c>
      <c r="Q206" s="24" t="str">
        <f t="shared" si="9"/>
        <v>http://www.cengage.com/search/showresults.do?Ntk=APG&amp;Ntt=9781534562448&amp;N=197</v>
      </c>
      <c r="R206" s="7" t="s">
        <v>723</v>
      </c>
    </row>
    <row r="207" spans="1:18" s="2" customFormat="1" ht="28.8" x14ac:dyDescent="0.3">
      <c r="A207" s="16"/>
      <c r="B207" s="25" t="str">
        <f t="shared" si="10"/>
        <v>Lucent Library of Black History: Marching for Equality: The Journey from Selma to Montgomery</v>
      </c>
      <c r="C207" s="18">
        <v>9781534562424</v>
      </c>
      <c r="D207" s="19" t="s">
        <v>520</v>
      </c>
      <c r="E207" s="19" t="s">
        <v>139</v>
      </c>
      <c r="F207" s="20">
        <v>1</v>
      </c>
      <c r="G207" s="21">
        <v>43326</v>
      </c>
      <c r="H207" s="20">
        <v>2018</v>
      </c>
      <c r="I207" s="19" t="s">
        <v>16</v>
      </c>
      <c r="J207" s="19" t="s">
        <v>316</v>
      </c>
      <c r="K207" s="22">
        <v>43.34</v>
      </c>
      <c r="L207" s="23" t="str">
        <f t="shared" si="11"/>
        <v/>
      </c>
      <c r="Q207" s="24" t="str">
        <f t="shared" si="9"/>
        <v>http://www.cengage.com/search/showresults.do?Ntk=APG&amp;Ntt=9781534562424&amp;N=197</v>
      </c>
      <c r="R207" s="7" t="s">
        <v>724</v>
      </c>
    </row>
    <row r="208" spans="1:18" s="2" customFormat="1" ht="28.8" x14ac:dyDescent="0.3">
      <c r="A208" s="16"/>
      <c r="B208" s="25" t="str">
        <f t="shared" si="10"/>
        <v>Lucent Library of Black History: Reparations for Slavery: The Fight for Compensation</v>
      </c>
      <c r="C208" s="18">
        <v>9781534562349</v>
      </c>
      <c r="D208" s="19" t="s">
        <v>520</v>
      </c>
      <c r="E208" s="19" t="s">
        <v>139</v>
      </c>
      <c r="F208" s="20">
        <v>1</v>
      </c>
      <c r="G208" s="21">
        <v>43326</v>
      </c>
      <c r="H208" s="20">
        <v>2018</v>
      </c>
      <c r="I208" s="19" t="s">
        <v>16</v>
      </c>
      <c r="J208" s="19" t="s">
        <v>316</v>
      </c>
      <c r="K208" s="22">
        <v>43.34</v>
      </c>
      <c r="L208" s="23" t="str">
        <f t="shared" si="11"/>
        <v/>
      </c>
      <c r="Q208" s="24" t="str">
        <f t="shared" si="9"/>
        <v>http://www.cengage.com/search/showresults.do?Ntk=APG&amp;Ntt=9781534562349&amp;N=197</v>
      </c>
      <c r="R208" s="7" t="s">
        <v>725</v>
      </c>
    </row>
    <row r="209" spans="1:18" s="2" customFormat="1" ht="28.8" x14ac:dyDescent="0.3">
      <c r="A209" s="16"/>
      <c r="B209" s="25" t="str">
        <f t="shared" si="10"/>
        <v>Lucent Library of Black History: The Freedom Rides: The Rise of the Civil Rights Movement</v>
      </c>
      <c r="C209" s="18">
        <v>9781534562400</v>
      </c>
      <c r="D209" s="19" t="s">
        <v>520</v>
      </c>
      <c r="E209" s="19" t="s">
        <v>139</v>
      </c>
      <c r="F209" s="20">
        <v>1</v>
      </c>
      <c r="G209" s="21">
        <v>43326</v>
      </c>
      <c r="H209" s="20">
        <v>2018</v>
      </c>
      <c r="I209" s="19" t="s">
        <v>16</v>
      </c>
      <c r="J209" s="19" t="s">
        <v>316</v>
      </c>
      <c r="K209" s="22">
        <v>43.34</v>
      </c>
      <c r="L209" s="23" t="str">
        <f t="shared" si="11"/>
        <v/>
      </c>
      <c r="Q209" s="24" t="str">
        <f t="shared" si="9"/>
        <v>http://www.cengage.com/search/showresults.do?Ntk=APG&amp;Ntt=9781534562400&amp;N=197</v>
      </c>
      <c r="R209" s="7" t="s">
        <v>726</v>
      </c>
    </row>
    <row r="210" spans="1:18" s="2" customFormat="1" x14ac:dyDescent="0.3">
      <c r="A210" s="16"/>
      <c r="B210" s="25" t="str">
        <f t="shared" si="10"/>
        <v>Lucent Library of Black History: The Story of African American Music</v>
      </c>
      <c r="C210" s="18">
        <v>9781534560741</v>
      </c>
      <c r="D210" s="19" t="s">
        <v>520</v>
      </c>
      <c r="E210" s="19" t="s">
        <v>139</v>
      </c>
      <c r="F210" s="20">
        <v>1</v>
      </c>
      <c r="G210" s="21">
        <v>43161</v>
      </c>
      <c r="H210" s="20">
        <v>2018</v>
      </c>
      <c r="I210" s="19" t="s">
        <v>16</v>
      </c>
      <c r="J210" s="19" t="s">
        <v>316</v>
      </c>
      <c r="K210" s="22">
        <v>43.34</v>
      </c>
      <c r="L210" s="23" t="str">
        <f t="shared" si="11"/>
        <v/>
      </c>
      <c r="Q210" s="24" t="str">
        <f t="shared" si="9"/>
        <v>http://www.cengage.com/search/showresults.do?Ntk=APG&amp;Ntt=9781534560741&amp;N=197</v>
      </c>
      <c r="R210" s="7" t="s">
        <v>727</v>
      </c>
    </row>
    <row r="211" spans="1:18" s="2" customFormat="1" ht="28.8" x14ac:dyDescent="0.3">
      <c r="A211" s="16"/>
      <c r="B211" s="25" t="str">
        <f t="shared" si="10"/>
        <v>Lucent Library of Black History: The Transatlantic Slave Trade: Slavery Comes to the New World</v>
      </c>
      <c r="C211" s="18">
        <v>9781534562387</v>
      </c>
      <c r="D211" s="19" t="s">
        <v>520</v>
      </c>
      <c r="E211" s="19" t="s">
        <v>139</v>
      </c>
      <c r="F211" s="20">
        <v>1</v>
      </c>
      <c r="G211" s="21">
        <v>43326</v>
      </c>
      <c r="H211" s="20">
        <v>2018</v>
      </c>
      <c r="I211" s="19" t="s">
        <v>16</v>
      </c>
      <c r="J211" s="19" t="s">
        <v>316</v>
      </c>
      <c r="K211" s="22">
        <v>43.34</v>
      </c>
      <c r="L211" s="23" t="str">
        <f t="shared" si="11"/>
        <v/>
      </c>
      <c r="Q211" s="24" t="str">
        <f t="shared" si="9"/>
        <v>http://www.cengage.com/search/showresults.do?Ntk=APG&amp;Ntt=9781534562387&amp;N=197</v>
      </c>
      <c r="R211" s="7" t="s">
        <v>728</v>
      </c>
    </row>
    <row r="212" spans="1:18" s="2" customFormat="1" x14ac:dyDescent="0.3">
      <c r="A212" s="16"/>
      <c r="B212" s="25" t="str">
        <f t="shared" si="10"/>
        <v>Perspectives On Modern World History: Brown V Board Of Education Trial</v>
      </c>
      <c r="C212" s="18">
        <v>9780737773422</v>
      </c>
      <c r="D212" s="19" t="s">
        <v>664</v>
      </c>
      <c r="E212" s="19" t="s">
        <v>139</v>
      </c>
      <c r="F212" s="20">
        <v>1</v>
      </c>
      <c r="G212" s="21">
        <v>41963</v>
      </c>
      <c r="H212" s="20">
        <v>2015</v>
      </c>
      <c r="I212" s="19" t="s">
        <v>316</v>
      </c>
      <c r="J212" s="19" t="s">
        <v>10</v>
      </c>
      <c r="K212" s="22">
        <v>52.58</v>
      </c>
      <c r="L212" s="23" t="str">
        <f t="shared" si="11"/>
        <v/>
      </c>
      <c r="Q212" s="24" t="str">
        <f t="shared" si="9"/>
        <v>http://www.cengage.com/search/showresults.do?Ntk=APG&amp;Ntt=9780737773422&amp;N=197</v>
      </c>
      <c r="R212" s="7" t="s">
        <v>729</v>
      </c>
    </row>
    <row r="213" spans="1:18" s="2" customFormat="1" x14ac:dyDescent="0.3">
      <c r="A213" s="16"/>
      <c r="B213" s="25" t="str">
        <f t="shared" si="10"/>
        <v>Perspectives on Modern World History: Building the Panama Canal</v>
      </c>
      <c r="C213" s="18">
        <v>9780737766356</v>
      </c>
      <c r="D213" s="19" t="s">
        <v>664</v>
      </c>
      <c r="E213" s="19" t="s">
        <v>139</v>
      </c>
      <c r="F213" s="20">
        <v>1</v>
      </c>
      <c r="G213" s="21">
        <v>41131</v>
      </c>
      <c r="H213" s="20">
        <v>2012</v>
      </c>
      <c r="I213" s="19" t="s">
        <v>316</v>
      </c>
      <c r="J213" s="19" t="s">
        <v>10</v>
      </c>
      <c r="K213" s="22">
        <v>52.58</v>
      </c>
      <c r="L213" s="23" t="str">
        <f t="shared" si="11"/>
        <v/>
      </c>
      <c r="Q213" s="24" t="str">
        <f t="shared" si="9"/>
        <v>http://www.cengage.com/search/showresults.do?Ntk=APG&amp;Ntt=9780737766356&amp;N=197</v>
      </c>
      <c r="R213" s="7" t="s">
        <v>730</v>
      </c>
    </row>
    <row r="214" spans="1:18" s="2" customFormat="1" x14ac:dyDescent="0.3">
      <c r="A214" s="16"/>
      <c r="B214" s="25" t="str">
        <f t="shared" si="10"/>
        <v>Perspectives on Modern World History: Chernobyl</v>
      </c>
      <c r="C214" s="18">
        <v>9780737750805</v>
      </c>
      <c r="D214" s="19" t="s">
        <v>664</v>
      </c>
      <c r="E214" s="19" t="s">
        <v>139</v>
      </c>
      <c r="F214" s="20">
        <v>1</v>
      </c>
      <c r="G214" s="21">
        <v>40193</v>
      </c>
      <c r="H214" s="20">
        <v>2010</v>
      </c>
      <c r="I214" s="19" t="s">
        <v>316</v>
      </c>
      <c r="J214" s="19" t="s">
        <v>10</v>
      </c>
      <c r="K214" s="22">
        <v>52.58</v>
      </c>
      <c r="L214" s="23" t="str">
        <f t="shared" si="11"/>
        <v/>
      </c>
      <c r="Q214" s="24" t="str">
        <f t="shared" si="9"/>
        <v>http://www.cengage.com/search/showresults.do?Ntk=APG&amp;Ntt=9780737750805&amp;N=197</v>
      </c>
      <c r="R214" s="7" t="s">
        <v>731</v>
      </c>
    </row>
    <row r="215" spans="1:18" s="2" customFormat="1" x14ac:dyDescent="0.3">
      <c r="A215" s="16"/>
      <c r="B215" s="25" t="str">
        <f t="shared" si="10"/>
        <v>Perspectives on Modern World History: D-Day</v>
      </c>
      <c r="C215" s="18">
        <v>9780737764994</v>
      </c>
      <c r="D215" s="19" t="s">
        <v>664</v>
      </c>
      <c r="E215" s="19" t="s">
        <v>139</v>
      </c>
      <c r="F215" s="20">
        <v>1</v>
      </c>
      <c r="G215" s="21">
        <v>40953</v>
      </c>
      <c r="H215" s="20">
        <v>2012</v>
      </c>
      <c r="I215" s="19" t="s">
        <v>316</v>
      </c>
      <c r="J215" s="19" t="s">
        <v>10</v>
      </c>
      <c r="K215" s="22">
        <v>52.58</v>
      </c>
      <c r="L215" s="23" t="str">
        <f t="shared" si="11"/>
        <v/>
      </c>
      <c r="Q215" s="24" t="str">
        <f t="shared" si="9"/>
        <v>http://www.cengage.com/search/showresults.do?Ntk=APG&amp;Ntt=9780737764994&amp;N=197</v>
      </c>
      <c r="R215" s="7" t="s">
        <v>732</v>
      </c>
    </row>
    <row r="216" spans="1:18" s="2" customFormat="1" x14ac:dyDescent="0.3">
      <c r="A216" s="16"/>
      <c r="B216" s="25" t="str">
        <f t="shared" si="10"/>
        <v>Perspectives On Modern World History: Hurricane Katrina</v>
      </c>
      <c r="C216" s="18">
        <v>9780737773446</v>
      </c>
      <c r="D216" s="19" t="s">
        <v>664</v>
      </c>
      <c r="E216" s="19" t="s">
        <v>139</v>
      </c>
      <c r="F216" s="20">
        <v>1</v>
      </c>
      <c r="G216" s="21">
        <v>42156</v>
      </c>
      <c r="H216" s="20">
        <v>2015</v>
      </c>
      <c r="I216" s="19" t="s">
        <v>316</v>
      </c>
      <c r="J216" s="19" t="s">
        <v>10</v>
      </c>
      <c r="K216" s="22">
        <v>52.58</v>
      </c>
      <c r="L216" s="23" t="str">
        <f t="shared" si="11"/>
        <v/>
      </c>
      <c r="Q216" s="24" t="str">
        <f t="shared" si="9"/>
        <v>http://www.cengage.com/search/showresults.do?Ntk=APG&amp;Ntt=9780737773446&amp;N=197</v>
      </c>
      <c r="R216" s="7" t="s">
        <v>733</v>
      </c>
    </row>
    <row r="217" spans="1:18" s="2" customFormat="1" ht="28.8" x14ac:dyDescent="0.3">
      <c r="A217" s="16"/>
      <c r="B217" s="25" t="str">
        <f t="shared" si="10"/>
        <v>Perspectives on Modern World History: Japan's 2011 Natural Disasters and Nuclear Meltdown</v>
      </c>
      <c r="C217" s="18">
        <v>9780737770568</v>
      </c>
      <c r="D217" s="19" t="s">
        <v>664</v>
      </c>
      <c r="E217" s="19" t="s">
        <v>139</v>
      </c>
      <c r="F217" s="20">
        <v>1</v>
      </c>
      <c r="G217" s="21">
        <v>41750</v>
      </c>
      <c r="H217" s="20">
        <v>2014</v>
      </c>
      <c r="I217" s="19" t="s">
        <v>316</v>
      </c>
      <c r="J217" s="19" t="s">
        <v>10</v>
      </c>
      <c r="K217" s="22">
        <v>52.58</v>
      </c>
      <c r="L217" s="23" t="str">
        <f t="shared" si="11"/>
        <v/>
      </c>
      <c r="Q217" s="24" t="str">
        <f t="shared" si="9"/>
        <v>http://www.cengage.com/search/showresults.do?Ntk=APG&amp;Ntt=9780737770568&amp;N=197</v>
      </c>
      <c r="R217" s="7" t="s">
        <v>734</v>
      </c>
    </row>
    <row r="218" spans="1:18" s="2" customFormat="1" x14ac:dyDescent="0.3">
      <c r="A218" s="16"/>
      <c r="B218" s="25" t="str">
        <f t="shared" si="10"/>
        <v>Perspectives on Modern World History: Little Rock Nine</v>
      </c>
      <c r="C218" s="18">
        <v>9780737770582</v>
      </c>
      <c r="D218" s="19" t="s">
        <v>664</v>
      </c>
      <c r="E218" s="19" t="s">
        <v>139</v>
      </c>
      <c r="F218" s="20">
        <v>1</v>
      </c>
      <c r="G218" s="21">
        <v>41743</v>
      </c>
      <c r="H218" s="20">
        <v>2014</v>
      </c>
      <c r="I218" s="19" t="s">
        <v>316</v>
      </c>
      <c r="J218" s="19" t="s">
        <v>10</v>
      </c>
      <c r="K218" s="22">
        <v>52.58</v>
      </c>
      <c r="L218" s="23" t="str">
        <f t="shared" si="11"/>
        <v/>
      </c>
      <c r="Q218" s="24" t="str">
        <f t="shared" si="9"/>
        <v>http://www.cengage.com/search/showresults.do?Ntk=APG&amp;Ntt=9780737770582&amp;N=197</v>
      </c>
      <c r="R218" s="7" t="s">
        <v>735</v>
      </c>
    </row>
    <row r="219" spans="1:18" s="2" customFormat="1" x14ac:dyDescent="0.3">
      <c r="A219" s="16"/>
      <c r="B219" s="25" t="str">
        <f t="shared" si="10"/>
        <v>Perspectives on Modern World History: Prohibition</v>
      </c>
      <c r="C219" s="18">
        <v>9780737768015</v>
      </c>
      <c r="D219" s="19" t="s">
        <v>664</v>
      </c>
      <c r="E219" s="19" t="s">
        <v>139</v>
      </c>
      <c r="F219" s="20">
        <v>1</v>
      </c>
      <c r="G219" s="21">
        <v>41246</v>
      </c>
      <c r="H219" s="20">
        <v>2013</v>
      </c>
      <c r="I219" s="19" t="s">
        <v>316</v>
      </c>
      <c r="J219" s="19" t="s">
        <v>10</v>
      </c>
      <c r="K219" s="22">
        <v>52.58</v>
      </c>
      <c r="L219" s="23" t="str">
        <f t="shared" si="11"/>
        <v/>
      </c>
      <c r="Q219" s="24" t="str">
        <f t="shared" si="9"/>
        <v>http://www.cengage.com/search/showresults.do?Ntk=APG&amp;Ntt=9780737768015&amp;N=197</v>
      </c>
      <c r="R219" s="7" t="s">
        <v>736</v>
      </c>
    </row>
    <row r="220" spans="1:18" s="2" customFormat="1" x14ac:dyDescent="0.3">
      <c r="A220" s="16"/>
      <c r="B220" s="25" t="str">
        <f t="shared" si="10"/>
        <v>Perspectives on Modern World History: Stalins Great Purge</v>
      </c>
      <c r="C220" s="18">
        <v>9780737766806</v>
      </c>
      <c r="D220" s="19" t="s">
        <v>664</v>
      </c>
      <c r="E220" s="19" t="s">
        <v>139</v>
      </c>
      <c r="F220" s="20">
        <v>1</v>
      </c>
      <c r="G220" s="21">
        <v>41201</v>
      </c>
      <c r="H220" s="20">
        <v>2013</v>
      </c>
      <c r="I220" s="19" t="s">
        <v>316</v>
      </c>
      <c r="J220" s="19" t="s">
        <v>10</v>
      </c>
      <c r="K220" s="22">
        <v>52.58</v>
      </c>
      <c r="L220" s="23" t="str">
        <f t="shared" si="11"/>
        <v/>
      </c>
      <c r="Q220" s="24" t="str">
        <f t="shared" si="9"/>
        <v>http://www.cengage.com/search/showresults.do?Ntk=APG&amp;Ntt=9780737766806&amp;N=197</v>
      </c>
      <c r="R220" s="7" t="s">
        <v>737</v>
      </c>
    </row>
    <row r="221" spans="1:18" s="2" customFormat="1" x14ac:dyDescent="0.3">
      <c r="A221" s="16"/>
      <c r="B221" s="25" t="str">
        <f t="shared" si="10"/>
        <v>Perspectives on Modern World History: Student Movements of the 1960s</v>
      </c>
      <c r="C221" s="18">
        <v>9780737766363</v>
      </c>
      <c r="D221" s="19" t="s">
        <v>664</v>
      </c>
      <c r="E221" s="19" t="s">
        <v>139</v>
      </c>
      <c r="F221" s="20">
        <v>1</v>
      </c>
      <c r="G221" s="21">
        <v>41131</v>
      </c>
      <c r="H221" s="20">
        <v>2012</v>
      </c>
      <c r="I221" s="19" t="s">
        <v>316</v>
      </c>
      <c r="J221" s="19" t="s">
        <v>10</v>
      </c>
      <c r="K221" s="22">
        <v>52.58</v>
      </c>
      <c r="L221" s="23" t="str">
        <f t="shared" si="11"/>
        <v/>
      </c>
      <c r="Q221" s="24" t="str">
        <f t="shared" si="9"/>
        <v>http://www.cengage.com/search/showresults.do?Ntk=APG&amp;Ntt=9780737766363&amp;N=197</v>
      </c>
      <c r="R221" s="7" t="s">
        <v>738</v>
      </c>
    </row>
    <row r="222" spans="1:18" s="2" customFormat="1" x14ac:dyDescent="0.3">
      <c r="A222" s="16"/>
      <c r="B222" s="25" t="str">
        <f t="shared" si="10"/>
        <v>Perspectives on Modern World History: The 1967 Detroit Riots</v>
      </c>
      <c r="C222" s="18">
        <v>9780737767988</v>
      </c>
      <c r="D222" s="19" t="s">
        <v>664</v>
      </c>
      <c r="E222" s="19" t="s">
        <v>139</v>
      </c>
      <c r="F222" s="20">
        <v>1</v>
      </c>
      <c r="G222" s="21">
        <v>41306</v>
      </c>
      <c r="H222" s="20">
        <v>2013</v>
      </c>
      <c r="I222" s="19" t="s">
        <v>316</v>
      </c>
      <c r="J222" s="19" t="s">
        <v>10</v>
      </c>
      <c r="K222" s="22">
        <v>52.58</v>
      </c>
      <c r="L222" s="23" t="str">
        <f t="shared" si="11"/>
        <v/>
      </c>
      <c r="Q222" s="24" t="str">
        <f t="shared" si="9"/>
        <v>http://www.cengage.com/search/showresults.do?Ntk=APG&amp;Ntt=9780737767988&amp;N=197</v>
      </c>
      <c r="R222" s="7" t="s">
        <v>739</v>
      </c>
    </row>
    <row r="223" spans="1:18" s="2" customFormat="1" x14ac:dyDescent="0.3">
      <c r="A223" s="16"/>
      <c r="B223" s="25" t="str">
        <f t="shared" si="10"/>
        <v>Perspectives on Modern World History: The 1992 Los Angeles Riots</v>
      </c>
      <c r="C223" s="18">
        <v>9780737770551</v>
      </c>
      <c r="D223" s="19" t="s">
        <v>664</v>
      </c>
      <c r="E223" s="19" t="s">
        <v>139</v>
      </c>
      <c r="F223" s="20">
        <v>1</v>
      </c>
      <c r="G223" s="21">
        <v>41750</v>
      </c>
      <c r="H223" s="20">
        <v>2014</v>
      </c>
      <c r="I223" s="19" t="s">
        <v>316</v>
      </c>
      <c r="J223" s="19" t="s">
        <v>10</v>
      </c>
      <c r="K223" s="22">
        <v>52.58</v>
      </c>
      <c r="L223" s="23" t="str">
        <f t="shared" si="11"/>
        <v/>
      </c>
      <c r="Q223" s="24" t="str">
        <f t="shared" si="9"/>
        <v>http://www.cengage.com/search/showresults.do?Ntk=APG&amp;Ntt=9780737770551&amp;N=197</v>
      </c>
      <c r="R223" s="7" t="s">
        <v>740</v>
      </c>
    </row>
    <row r="224" spans="1:18" s="2" customFormat="1" x14ac:dyDescent="0.3">
      <c r="A224" s="16"/>
      <c r="B224" s="25" t="str">
        <f t="shared" si="10"/>
        <v>Perspectives on Modern World History: The Apollo 11 Moon Landing</v>
      </c>
      <c r="C224" s="18">
        <v>9780737761061</v>
      </c>
      <c r="D224" s="19" t="s">
        <v>664</v>
      </c>
      <c r="E224" s="19" t="s">
        <v>139</v>
      </c>
      <c r="F224" s="20">
        <v>1</v>
      </c>
      <c r="G224" s="21">
        <v>40799</v>
      </c>
      <c r="H224" s="20">
        <v>2011</v>
      </c>
      <c r="I224" s="19" t="s">
        <v>316</v>
      </c>
      <c r="J224" s="19" t="s">
        <v>10</v>
      </c>
      <c r="K224" s="22">
        <v>52.58</v>
      </c>
      <c r="L224" s="23" t="str">
        <f t="shared" si="11"/>
        <v/>
      </c>
      <c r="Q224" s="24" t="str">
        <f t="shared" si="9"/>
        <v>http://www.cengage.com/search/showresults.do?Ntk=APG&amp;Ntt=9780737761061&amp;N=197</v>
      </c>
      <c r="R224" s="7" t="s">
        <v>741</v>
      </c>
    </row>
    <row r="225" spans="1:18" s="2" customFormat="1" x14ac:dyDescent="0.3">
      <c r="A225" s="16"/>
      <c r="B225" s="25" t="str">
        <f t="shared" si="10"/>
        <v>Perspectives on Modern World History: The Arab-Israeli Six-Day War</v>
      </c>
      <c r="C225" s="18">
        <v>9780737767995</v>
      </c>
      <c r="D225" s="19" t="s">
        <v>664</v>
      </c>
      <c r="E225" s="19" t="s">
        <v>139</v>
      </c>
      <c r="F225" s="20">
        <v>1</v>
      </c>
      <c r="G225" s="21">
        <v>41249</v>
      </c>
      <c r="H225" s="20">
        <v>2013</v>
      </c>
      <c r="I225" s="19" t="s">
        <v>316</v>
      </c>
      <c r="J225" s="19" t="s">
        <v>10</v>
      </c>
      <c r="K225" s="22">
        <v>52.58</v>
      </c>
      <c r="L225" s="23" t="str">
        <f t="shared" si="11"/>
        <v/>
      </c>
      <c r="Q225" s="24" t="str">
        <f t="shared" si="9"/>
        <v>http://www.cengage.com/search/showresults.do?Ntk=APG&amp;Ntt=9780737767995&amp;N=197</v>
      </c>
      <c r="R225" s="7" t="s">
        <v>742</v>
      </c>
    </row>
    <row r="226" spans="1:18" s="2" customFormat="1" ht="28.8" x14ac:dyDescent="0.3">
      <c r="A226" s="16"/>
      <c r="B226" s="25" t="str">
        <f t="shared" si="10"/>
        <v>Perspectives on Modern World History: The Assassination of Osama Bin Laden</v>
      </c>
      <c r="C226" s="18">
        <v>9780737773286</v>
      </c>
      <c r="D226" s="19" t="s">
        <v>664</v>
      </c>
      <c r="E226" s="19" t="s">
        <v>139</v>
      </c>
      <c r="F226" s="20">
        <v>1</v>
      </c>
      <c r="G226" s="21">
        <v>42025</v>
      </c>
      <c r="H226" s="20">
        <v>2015</v>
      </c>
      <c r="I226" s="19" t="s">
        <v>316</v>
      </c>
      <c r="J226" s="19" t="s">
        <v>10</v>
      </c>
      <c r="K226" s="22">
        <v>52.58</v>
      </c>
      <c r="L226" s="23" t="str">
        <f t="shared" si="11"/>
        <v/>
      </c>
      <c r="Q226" s="24" t="str">
        <f t="shared" si="9"/>
        <v>http://www.cengage.com/search/showresults.do?Ntk=APG&amp;Ntt=9780737773286&amp;N=197</v>
      </c>
      <c r="R226" s="7" t="s">
        <v>743</v>
      </c>
    </row>
    <row r="227" spans="1:18" s="2" customFormat="1" ht="28.8" x14ac:dyDescent="0.3">
      <c r="A227" s="16"/>
      <c r="B227" s="25" t="str">
        <f t="shared" si="10"/>
        <v>Perspectives on Modern World History: The Atomic Bombings of Hiroshima and Nagasaki</v>
      </c>
      <c r="C227" s="18">
        <v>9780737764093</v>
      </c>
      <c r="D227" s="19" t="s">
        <v>664</v>
      </c>
      <c r="E227" s="19" t="s">
        <v>139</v>
      </c>
      <c r="F227" s="20">
        <v>1</v>
      </c>
      <c r="G227" s="21">
        <v>40850</v>
      </c>
      <c r="H227" s="20">
        <v>2011</v>
      </c>
      <c r="I227" s="19" t="s">
        <v>316</v>
      </c>
      <c r="J227" s="19" t="s">
        <v>10</v>
      </c>
      <c r="K227" s="22">
        <v>52.58</v>
      </c>
      <c r="L227" s="23" t="str">
        <f t="shared" si="11"/>
        <v/>
      </c>
      <c r="Q227" s="24" t="str">
        <f t="shared" si="9"/>
        <v>http://www.cengage.com/search/showresults.do?Ntk=APG&amp;Ntt=9780737764093&amp;N=197</v>
      </c>
      <c r="R227" s="7" t="s">
        <v>744</v>
      </c>
    </row>
    <row r="228" spans="1:18" s="2" customFormat="1" x14ac:dyDescent="0.3">
      <c r="A228" s="16"/>
      <c r="B228" s="25" t="str">
        <f t="shared" si="10"/>
        <v>Perspectives on Modern World History: The Bolshevik Revolution</v>
      </c>
      <c r="C228" s="18">
        <v>9780737770575</v>
      </c>
      <c r="D228" s="19" t="s">
        <v>664</v>
      </c>
      <c r="E228" s="19" t="s">
        <v>139</v>
      </c>
      <c r="F228" s="20">
        <v>1</v>
      </c>
      <c r="G228" s="21">
        <v>41579</v>
      </c>
      <c r="H228" s="20">
        <v>2014</v>
      </c>
      <c r="I228" s="19" t="s">
        <v>316</v>
      </c>
      <c r="J228" s="19" t="s">
        <v>10</v>
      </c>
      <c r="K228" s="22">
        <v>52.58</v>
      </c>
      <c r="L228" s="23" t="str">
        <f t="shared" si="11"/>
        <v/>
      </c>
      <c r="Q228" s="24" t="str">
        <f t="shared" si="9"/>
        <v>http://www.cengage.com/search/showresults.do?Ntk=APG&amp;Ntt=9780737770575&amp;N=197</v>
      </c>
      <c r="R228" s="7" t="s">
        <v>745</v>
      </c>
    </row>
    <row r="229" spans="1:18" s="2" customFormat="1" x14ac:dyDescent="0.3">
      <c r="A229" s="16"/>
      <c r="B229" s="25" t="str">
        <f t="shared" si="10"/>
        <v>Perspectives on Modern World History: The Bosnian Conflict</v>
      </c>
      <c r="C229" s="18">
        <v>9780737765137</v>
      </c>
      <c r="D229" s="19" t="s">
        <v>664</v>
      </c>
      <c r="E229" s="19" t="s">
        <v>139</v>
      </c>
      <c r="F229" s="20">
        <v>1</v>
      </c>
      <c r="G229" s="21">
        <v>40960</v>
      </c>
      <c r="H229" s="20">
        <v>2012</v>
      </c>
      <c r="I229" s="19" t="s">
        <v>316</v>
      </c>
      <c r="J229" s="19" t="s">
        <v>10</v>
      </c>
      <c r="K229" s="22">
        <v>52.58</v>
      </c>
      <c r="L229" s="23" t="str">
        <f t="shared" si="11"/>
        <v/>
      </c>
      <c r="Q229" s="24" t="str">
        <f t="shared" si="9"/>
        <v>http://www.cengage.com/search/showresults.do?Ntk=APG&amp;Ntt=9780737765137&amp;N=197</v>
      </c>
      <c r="R229" s="7" t="s">
        <v>746</v>
      </c>
    </row>
    <row r="230" spans="1:18" s="2" customFormat="1" x14ac:dyDescent="0.3">
      <c r="A230" s="16"/>
      <c r="B230" s="25" t="str">
        <f t="shared" si="10"/>
        <v>Perspectives on Modern World History: The Challenger Disaster</v>
      </c>
      <c r="C230" s="18">
        <v>9780737770605</v>
      </c>
      <c r="D230" s="19" t="s">
        <v>664</v>
      </c>
      <c r="E230" s="19" t="s">
        <v>139</v>
      </c>
      <c r="F230" s="20">
        <v>1</v>
      </c>
      <c r="G230" s="21">
        <v>41611</v>
      </c>
      <c r="H230" s="20">
        <v>2014</v>
      </c>
      <c r="I230" s="19" t="s">
        <v>316</v>
      </c>
      <c r="J230" s="19" t="s">
        <v>10</v>
      </c>
      <c r="K230" s="22">
        <v>52.58</v>
      </c>
      <c r="L230" s="23" t="str">
        <f t="shared" si="11"/>
        <v/>
      </c>
      <c r="Q230" s="24" t="str">
        <f t="shared" si="9"/>
        <v>http://www.cengage.com/search/showresults.do?Ntk=APG&amp;Ntt=9780737770605&amp;N=197</v>
      </c>
      <c r="R230" s="7" t="s">
        <v>747</v>
      </c>
    </row>
    <row r="231" spans="1:18" s="2" customFormat="1" x14ac:dyDescent="0.3">
      <c r="A231" s="16"/>
      <c r="B231" s="25" t="str">
        <f t="shared" si="10"/>
        <v>Perspectives on Modern World History: The Columbine School Shooting</v>
      </c>
      <c r="C231" s="18">
        <v>9780737766059</v>
      </c>
      <c r="D231" s="19" t="s">
        <v>664</v>
      </c>
      <c r="E231" s="19" t="s">
        <v>139</v>
      </c>
      <c r="F231" s="20">
        <v>1</v>
      </c>
      <c r="G231" s="21">
        <v>41074</v>
      </c>
      <c r="H231" s="20">
        <v>2012</v>
      </c>
      <c r="I231" s="19" t="s">
        <v>316</v>
      </c>
      <c r="J231" s="19" t="s">
        <v>10</v>
      </c>
      <c r="K231" s="22">
        <v>52.58</v>
      </c>
      <c r="L231" s="23" t="str">
        <f t="shared" si="11"/>
        <v/>
      </c>
      <c r="Q231" s="24" t="str">
        <f t="shared" si="9"/>
        <v>http://www.cengage.com/search/showresults.do?Ntk=APG&amp;Ntt=9780737766059&amp;N=197</v>
      </c>
      <c r="R231" s="7" t="s">
        <v>748</v>
      </c>
    </row>
    <row r="232" spans="1:18" s="2" customFormat="1" x14ac:dyDescent="0.3">
      <c r="A232" s="16"/>
      <c r="B232" s="25" t="str">
        <f t="shared" si="10"/>
        <v>Perspectives on Modern World History: The Creation of the State of Israel</v>
      </c>
      <c r="C232" s="18">
        <v>9780737750706</v>
      </c>
      <c r="D232" s="19" t="s">
        <v>664</v>
      </c>
      <c r="E232" s="19" t="s">
        <v>139</v>
      </c>
      <c r="F232" s="20">
        <v>1</v>
      </c>
      <c r="G232" s="21">
        <v>40169</v>
      </c>
      <c r="H232" s="20">
        <v>2010</v>
      </c>
      <c r="I232" s="19" t="s">
        <v>316</v>
      </c>
      <c r="J232" s="19" t="s">
        <v>10</v>
      </c>
      <c r="K232" s="22">
        <v>52.58</v>
      </c>
      <c r="L232" s="23" t="str">
        <f t="shared" si="11"/>
        <v/>
      </c>
      <c r="Q232" s="24" t="str">
        <f t="shared" si="9"/>
        <v>http://www.cengage.com/search/showresults.do?Ntk=APG&amp;Ntt=9780737750706&amp;N=197</v>
      </c>
      <c r="R232" s="7" t="s">
        <v>749</v>
      </c>
    </row>
    <row r="233" spans="1:18" s="2" customFormat="1" x14ac:dyDescent="0.3">
      <c r="A233" s="16"/>
      <c r="B233" s="25" t="str">
        <f t="shared" si="10"/>
        <v>Perspectives on Modern World History: The Crisis in Darfur</v>
      </c>
      <c r="C233" s="18">
        <v>9780737758740</v>
      </c>
      <c r="D233" s="19" t="s">
        <v>664</v>
      </c>
      <c r="E233" s="19" t="s">
        <v>139</v>
      </c>
      <c r="F233" s="20">
        <v>1</v>
      </c>
      <c r="G233" s="21">
        <v>40563</v>
      </c>
      <c r="H233" s="20">
        <v>2011</v>
      </c>
      <c r="I233" s="19" t="s">
        <v>316</v>
      </c>
      <c r="J233" s="19" t="s">
        <v>10</v>
      </c>
      <c r="K233" s="22">
        <v>52.58</v>
      </c>
      <c r="L233" s="23" t="str">
        <f t="shared" si="11"/>
        <v/>
      </c>
      <c r="Q233" s="24" t="str">
        <f t="shared" si="9"/>
        <v>http://www.cengage.com/search/showresults.do?Ntk=APG&amp;Ntt=9780737758740&amp;N=197</v>
      </c>
      <c r="R233" s="7" t="s">
        <v>750</v>
      </c>
    </row>
    <row r="234" spans="1:18" s="2" customFormat="1" x14ac:dyDescent="0.3">
      <c r="A234" s="16"/>
      <c r="B234" s="25" t="str">
        <f t="shared" si="10"/>
        <v>Perspectives on Modern World History: The Cuban Missile Crisis</v>
      </c>
      <c r="C234" s="18">
        <v>9780737755213</v>
      </c>
      <c r="D234" s="19" t="s">
        <v>664</v>
      </c>
      <c r="E234" s="19" t="s">
        <v>139</v>
      </c>
      <c r="F234" s="20">
        <v>1</v>
      </c>
      <c r="G234" s="21">
        <v>40455</v>
      </c>
      <c r="H234" s="20">
        <v>2011</v>
      </c>
      <c r="I234" s="19" t="s">
        <v>316</v>
      </c>
      <c r="J234" s="19" t="s">
        <v>10</v>
      </c>
      <c r="K234" s="22">
        <v>52.58</v>
      </c>
      <c r="L234" s="23" t="str">
        <f t="shared" si="11"/>
        <v/>
      </c>
      <c r="Q234" s="24" t="str">
        <f t="shared" si="9"/>
        <v>http://www.cengage.com/search/showresults.do?Ntk=APG&amp;Ntt=9780737755213&amp;N=197</v>
      </c>
      <c r="R234" s="7" t="s">
        <v>751</v>
      </c>
    </row>
    <row r="235" spans="1:18" s="2" customFormat="1" x14ac:dyDescent="0.3">
      <c r="A235" s="16"/>
      <c r="B235" s="25" t="str">
        <f t="shared" si="10"/>
        <v>Perspectives on Modern World History: The Cuban Revolution</v>
      </c>
      <c r="C235" s="18">
        <v>9780737768008</v>
      </c>
      <c r="D235" s="19" t="s">
        <v>664</v>
      </c>
      <c r="E235" s="19" t="s">
        <v>139</v>
      </c>
      <c r="F235" s="20">
        <v>1</v>
      </c>
      <c r="G235" s="21">
        <v>41306</v>
      </c>
      <c r="H235" s="20">
        <v>2013</v>
      </c>
      <c r="I235" s="19" t="s">
        <v>316</v>
      </c>
      <c r="J235" s="19" t="s">
        <v>10</v>
      </c>
      <c r="K235" s="22">
        <v>52.58</v>
      </c>
      <c r="L235" s="23" t="str">
        <f t="shared" si="11"/>
        <v/>
      </c>
      <c r="Q235" s="24" t="str">
        <f t="shared" si="9"/>
        <v>http://www.cengage.com/search/showresults.do?Ntk=APG&amp;Ntt=9780737768008&amp;N=197</v>
      </c>
      <c r="R235" s="7" t="s">
        <v>752</v>
      </c>
    </row>
    <row r="236" spans="1:18" s="2" customFormat="1" x14ac:dyDescent="0.3">
      <c r="A236" s="16"/>
      <c r="B236" s="25" t="str">
        <f t="shared" si="10"/>
        <v>Perspectives On Modern World History: The Great Society</v>
      </c>
      <c r="C236" s="18">
        <v>9780737773439</v>
      </c>
      <c r="D236" s="19" t="s">
        <v>664</v>
      </c>
      <c r="E236" s="19" t="s">
        <v>139</v>
      </c>
      <c r="F236" s="20">
        <v>1</v>
      </c>
      <c r="G236" s="21">
        <v>42065</v>
      </c>
      <c r="H236" s="20">
        <v>2015</v>
      </c>
      <c r="I236" s="19" t="s">
        <v>316</v>
      </c>
      <c r="J236" s="19" t="s">
        <v>10</v>
      </c>
      <c r="K236" s="22">
        <v>52.58</v>
      </c>
      <c r="L236" s="23" t="str">
        <f t="shared" si="11"/>
        <v/>
      </c>
      <c r="Q236" s="24" t="str">
        <f t="shared" si="9"/>
        <v>http://www.cengage.com/search/showresults.do?Ntk=APG&amp;Ntt=9780737773439&amp;N=197</v>
      </c>
      <c r="R236" s="7" t="s">
        <v>753</v>
      </c>
    </row>
    <row r="237" spans="1:18" s="2" customFormat="1" x14ac:dyDescent="0.3">
      <c r="A237" s="16"/>
      <c r="B237" s="25" t="str">
        <f t="shared" si="10"/>
        <v>Perspectives on Modern World History: The Haiti Earthquake</v>
      </c>
      <c r="C237" s="18">
        <v>9780737766790</v>
      </c>
      <c r="D237" s="19" t="s">
        <v>664</v>
      </c>
      <c r="E237" s="19" t="s">
        <v>139</v>
      </c>
      <c r="F237" s="20">
        <v>1</v>
      </c>
      <c r="G237" s="21">
        <v>41201</v>
      </c>
      <c r="H237" s="20">
        <v>2013</v>
      </c>
      <c r="I237" s="19" t="s">
        <v>316</v>
      </c>
      <c r="J237" s="19" t="s">
        <v>10</v>
      </c>
      <c r="K237" s="22">
        <v>52.58</v>
      </c>
      <c r="L237" s="23" t="str">
        <f t="shared" si="11"/>
        <v/>
      </c>
      <c r="Q237" s="24" t="str">
        <f t="shared" si="9"/>
        <v>http://www.cengage.com/search/showresults.do?Ntk=APG&amp;Ntt=9780737766790&amp;N=197</v>
      </c>
      <c r="R237" s="7" t="s">
        <v>754</v>
      </c>
    </row>
    <row r="238" spans="1:18" s="2" customFormat="1" x14ac:dyDescent="0.3">
      <c r="A238" s="16"/>
      <c r="B238" s="25" t="str">
        <f t="shared" si="10"/>
        <v>Perspectives on Modern World History: The Holocaust</v>
      </c>
      <c r="C238" s="18">
        <v>9780737760934</v>
      </c>
      <c r="D238" s="19" t="s">
        <v>664</v>
      </c>
      <c r="E238" s="19" t="s">
        <v>139</v>
      </c>
      <c r="F238" s="20">
        <v>1</v>
      </c>
      <c r="G238" s="21">
        <v>40787</v>
      </c>
      <c r="H238" s="20">
        <v>2011</v>
      </c>
      <c r="I238" s="19" t="s">
        <v>316</v>
      </c>
      <c r="J238" s="19" t="s">
        <v>10</v>
      </c>
      <c r="K238" s="22">
        <v>52.58</v>
      </c>
      <c r="L238" s="23" t="str">
        <f t="shared" si="11"/>
        <v/>
      </c>
      <c r="Q238" s="24" t="str">
        <f t="shared" si="9"/>
        <v>http://www.cengage.com/search/showresults.do?Ntk=APG&amp;Ntt=9780737760934&amp;N=197</v>
      </c>
      <c r="R238" s="7" t="s">
        <v>755</v>
      </c>
    </row>
    <row r="239" spans="1:18" s="2" customFormat="1" x14ac:dyDescent="0.3">
      <c r="A239" s="16"/>
      <c r="B239" s="25" t="str">
        <f t="shared" si="10"/>
        <v>Perspectives on Modern World History: The Iranian Revolution</v>
      </c>
      <c r="C239" s="18">
        <v>9780737765618</v>
      </c>
      <c r="D239" s="19" t="s">
        <v>664</v>
      </c>
      <c r="E239" s="19" t="s">
        <v>139</v>
      </c>
      <c r="F239" s="20">
        <v>1</v>
      </c>
      <c r="G239" s="21">
        <v>41031</v>
      </c>
      <c r="H239" s="20">
        <v>2012</v>
      </c>
      <c r="I239" s="19" t="s">
        <v>316</v>
      </c>
      <c r="J239" s="19" t="s">
        <v>10</v>
      </c>
      <c r="K239" s="22">
        <v>52.58</v>
      </c>
      <c r="L239" s="23" t="str">
        <f t="shared" si="11"/>
        <v/>
      </c>
      <c r="Q239" s="24" t="str">
        <f t="shared" si="9"/>
        <v>http://www.cengage.com/search/showresults.do?Ntk=APG&amp;Ntt=9780737765618&amp;N=197</v>
      </c>
      <c r="R239" s="7" t="s">
        <v>756</v>
      </c>
    </row>
    <row r="240" spans="1:18" s="2" customFormat="1" x14ac:dyDescent="0.3">
      <c r="A240" s="16"/>
      <c r="B240" s="25" t="str">
        <f t="shared" si="10"/>
        <v>Perspectives on Modern World History: The John F Kennedy Assassination</v>
      </c>
      <c r="C240" s="18">
        <v>9780737758474</v>
      </c>
      <c r="D240" s="19" t="s">
        <v>664</v>
      </c>
      <c r="E240" s="19" t="s">
        <v>139</v>
      </c>
      <c r="F240" s="20">
        <v>1</v>
      </c>
      <c r="G240" s="21">
        <v>40494</v>
      </c>
      <c r="H240" s="20">
        <v>2011</v>
      </c>
      <c r="I240" s="19" t="s">
        <v>316</v>
      </c>
      <c r="J240" s="19" t="s">
        <v>10</v>
      </c>
      <c r="K240" s="22">
        <v>52.58</v>
      </c>
      <c r="L240" s="23" t="str">
        <f t="shared" si="11"/>
        <v/>
      </c>
      <c r="Q240" s="24" t="str">
        <f t="shared" si="9"/>
        <v>http://www.cengage.com/search/showresults.do?Ntk=APG&amp;Ntt=9780737758474&amp;N=197</v>
      </c>
      <c r="R240" s="7" t="s">
        <v>757</v>
      </c>
    </row>
    <row r="241" spans="1:18" s="2" customFormat="1" x14ac:dyDescent="0.3">
      <c r="A241" s="16"/>
      <c r="B241" s="25" t="str">
        <f t="shared" si="10"/>
        <v>Perspectives on Modern World History: The Munich Olympics Massacre</v>
      </c>
      <c r="C241" s="18">
        <v>9780737770599</v>
      </c>
      <c r="D241" s="19" t="s">
        <v>664</v>
      </c>
      <c r="E241" s="19" t="s">
        <v>139</v>
      </c>
      <c r="F241" s="20">
        <v>1</v>
      </c>
      <c r="G241" s="21">
        <v>41712</v>
      </c>
      <c r="H241" s="20">
        <v>2014</v>
      </c>
      <c r="I241" s="19" t="s">
        <v>316</v>
      </c>
      <c r="J241" s="19" t="s">
        <v>10</v>
      </c>
      <c r="K241" s="22">
        <v>52.58</v>
      </c>
      <c r="L241" s="23" t="str">
        <f t="shared" si="11"/>
        <v/>
      </c>
      <c r="Q241" s="24" t="str">
        <f t="shared" si="9"/>
        <v>http://www.cengage.com/search/showresults.do?Ntk=APG&amp;Ntt=9780737770599&amp;N=197</v>
      </c>
      <c r="R241" s="7" t="s">
        <v>758</v>
      </c>
    </row>
    <row r="242" spans="1:18" s="2" customFormat="1" x14ac:dyDescent="0.3">
      <c r="A242" s="16"/>
      <c r="B242" s="25" t="str">
        <f t="shared" si="10"/>
        <v>Perspectives on Modern World History: The Oklahoma City Bombing</v>
      </c>
      <c r="C242" s="18">
        <v>9780737765625</v>
      </c>
      <c r="D242" s="19" t="s">
        <v>664</v>
      </c>
      <c r="E242" s="19" t="s">
        <v>139</v>
      </c>
      <c r="F242" s="20">
        <v>1</v>
      </c>
      <c r="G242" s="21">
        <v>41031</v>
      </c>
      <c r="H242" s="20">
        <v>2012</v>
      </c>
      <c r="I242" s="19" t="s">
        <v>316</v>
      </c>
      <c r="J242" s="19" t="s">
        <v>10</v>
      </c>
      <c r="K242" s="22">
        <v>52.58</v>
      </c>
      <c r="L242" s="23" t="str">
        <f t="shared" si="11"/>
        <v/>
      </c>
      <c r="Q242" s="24" t="str">
        <f t="shared" si="9"/>
        <v>http://www.cengage.com/search/showresults.do?Ntk=APG&amp;Ntt=9780737765625&amp;N=197</v>
      </c>
      <c r="R242" s="7" t="s">
        <v>759</v>
      </c>
    </row>
    <row r="243" spans="1:18" s="2" customFormat="1" x14ac:dyDescent="0.3">
      <c r="A243" s="16"/>
      <c r="B243" s="25" t="str">
        <f t="shared" si="10"/>
        <v>Perspectives on Modern World History: The Persian Gulf War</v>
      </c>
      <c r="C243" s="18">
        <v>9780737760996</v>
      </c>
      <c r="D243" s="19" t="s">
        <v>664</v>
      </c>
      <c r="E243" s="19" t="s">
        <v>139</v>
      </c>
      <c r="F243" s="20">
        <v>1</v>
      </c>
      <c r="G243" s="21">
        <v>40787</v>
      </c>
      <c r="H243" s="20">
        <v>2011</v>
      </c>
      <c r="I243" s="19" t="s">
        <v>316</v>
      </c>
      <c r="J243" s="19" t="s">
        <v>10</v>
      </c>
      <c r="K243" s="22">
        <v>52.58</v>
      </c>
      <c r="L243" s="23" t="str">
        <f t="shared" si="11"/>
        <v/>
      </c>
      <c r="Q243" s="24" t="str">
        <f t="shared" si="9"/>
        <v>http://www.cengage.com/search/showresults.do?Ntk=APG&amp;Ntt=9780737760996&amp;N=197</v>
      </c>
      <c r="R243" s="7" t="s">
        <v>760</v>
      </c>
    </row>
    <row r="244" spans="1:18" s="2" customFormat="1" x14ac:dyDescent="0.3">
      <c r="A244" s="16"/>
      <c r="B244" s="25" t="str">
        <f t="shared" si="10"/>
        <v>Perspectives on Modern World History: The Rwandan Genocide</v>
      </c>
      <c r="C244" s="18">
        <v>9780737754629</v>
      </c>
      <c r="D244" s="19" t="s">
        <v>664</v>
      </c>
      <c r="E244" s="19" t="s">
        <v>139</v>
      </c>
      <c r="F244" s="20">
        <v>1</v>
      </c>
      <c r="G244" s="21">
        <v>40410</v>
      </c>
      <c r="H244" s="20">
        <v>2010</v>
      </c>
      <c r="I244" s="19" t="s">
        <v>316</v>
      </c>
      <c r="J244" s="19" t="s">
        <v>10</v>
      </c>
      <c r="K244" s="22">
        <v>52.58</v>
      </c>
      <c r="L244" s="23" t="str">
        <f t="shared" si="11"/>
        <v/>
      </c>
      <c r="Q244" s="24" t="str">
        <f t="shared" si="9"/>
        <v>http://www.cengage.com/search/showresults.do?Ntk=APG&amp;Ntt=9780737754629&amp;N=197</v>
      </c>
      <c r="R244" s="7" t="s">
        <v>761</v>
      </c>
    </row>
    <row r="245" spans="1:18" s="2" customFormat="1" ht="28.8" x14ac:dyDescent="0.3">
      <c r="A245" s="16"/>
      <c r="B245" s="25" t="str">
        <f t="shared" si="10"/>
        <v>Perspectives on Modern World History: The Tiananmen Square Protests of 1989</v>
      </c>
      <c r="C245" s="18">
        <v>9780737751307</v>
      </c>
      <c r="D245" s="19" t="s">
        <v>664</v>
      </c>
      <c r="E245" s="19" t="s">
        <v>139</v>
      </c>
      <c r="F245" s="20">
        <v>1</v>
      </c>
      <c r="G245" s="21">
        <v>40280</v>
      </c>
      <c r="H245" s="20">
        <v>2010</v>
      </c>
      <c r="I245" s="19" t="s">
        <v>316</v>
      </c>
      <c r="J245" s="19" t="s">
        <v>10</v>
      </c>
      <c r="K245" s="22">
        <v>52.58</v>
      </c>
      <c r="L245" s="23" t="str">
        <f t="shared" si="11"/>
        <v/>
      </c>
      <c r="Q245" s="24" t="str">
        <f t="shared" si="9"/>
        <v>http://www.cengage.com/search/showresults.do?Ntk=APG&amp;Ntt=9780737751307&amp;N=197</v>
      </c>
      <c r="R245" s="7" t="s">
        <v>762</v>
      </c>
    </row>
    <row r="246" spans="1:18" s="2" customFormat="1" x14ac:dyDescent="0.3">
      <c r="A246" s="16"/>
      <c r="B246" s="25" t="str">
        <f t="shared" si="10"/>
        <v>Perspectives on Modern World History: The Vietnam War</v>
      </c>
      <c r="C246" s="18">
        <v>9780737759372</v>
      </c>
      <c r="D246" s="19" t="s">
        <v>664</v>
      </c>
      <c r="E246" s="19" t="s">
        <v>139</v>
      </c>
      <c r="F246" s="20">
        <v>1</v>
      </c>
      <c r="G246" s="21">
        <v>40623</v>
      </c>
      <c r="H246" s="20">
        <v>2011</v>
      </c>
      <c r="I246" s="19" t="s">
        <v>316</v>
      </c>
      <c r="J246" s="19" t="s">
        <v>10</v>
      </c>
      <c r="K246" s="22">
        <v>52.58</v>
      </c>
      <c r="L246" s="23" t="str">
        <f t="shared" si="11"/>
        <v/>
      </c>
      <c r="Q246" s="24" t="str">
        <f t="shared" si="9"/>
        <v>http://www.cengage.com/search/showresults.do?Ntk=APG&amp;Ntt=9780737759372&amp;N=197</v>
      </c>
      <c r="R246" s="7" t="s">
        <v>763</v>
      </c>
    </row>
    <row r="247" spans="1:18" s="2" customFormat="1" ht="28.8" x14ac:dyDescent="0.3">
      <c r="A247" s="16"/>
      <c r="B247" s="25" t="str">
        <f t="shared" si="10"/>
        <v>Perspectives on Modern World History: The Womens Liberation Movement</v>
      </c>
      <c r="C247" s="18">
        <v>9780737765267</v>
      </c>
      <c r="D247" s="19" t="s">
        <v>664</v>
      </c>
      <c r="E247" s="19" t="s">
        <v>139</v>
      </c>
      <c r="F247" s="20">
        <v>1</v>
      </c>
      <c r="G247" s="21">
        <v>41003</v>
      </c>
      <c r="H247" s="20">
        <v>2012</v>
      </c>
      <c r="I247" s="19" t="s">
        <v>316</v>
      </c>
      <c r="J247" s="19" t="s">
        <v>10</v>
      </c>
      <c r="K247" s="22">
        <v>52.58</v>
      </c>
      <c r="L247" s="23" t="str">
        <f t="shared" si="11"/>
        <v/>
      </c>
      <c r="Q247" s="24" t="str">
        <f t="shared" si="9"/>
        <v>http://www.cengage.com/search/showresults.do?Ntk=APG&amp;Ntt=9780737765267&amp;N=197</v>
      </c>
      <c r="R247" s="7" t="s">
        <v>764</v>
      </c>
    </row>
    <row r="248" spans="1:18" s="2" customFormat="1" x14ac:dyDescent="0.3">
      <c r="A248" s="16"/>
      <c r="B248" s="25" t="str">
        <f t="shared" si="10"/>
        <v>Perspectives on Modern World History: Watergate</v>
      </c>
      <c r="C248" s="18">
        <v>9780737765632</v>
      </c>
      <c r="D248" s="19" t="s">
        <v>664</v>
      </c>
      <c r="E248" s="19" t="s">
        <v>139</v>
      </c>
      <c r="F248" s="20">
        <v>1</v>
      </c>
      <c r="G248" s="21">
        <v>41018</v>
      </c>
      <c r="H248" s="20">
        <v>2012</v>
      </c>
      <c r="I248" s="19" t="s">
        <v>316</v>
      </c>
      <c r="J248" s="19" t="s">
        <v>10</v>
      </c>
      <c r="K248" s="22">
        <v>52.58</v>
      </c>
      <c r="L248" s="23" t="str">
        <f t="shared" si="11"/>
        <v/>
      </c>
      <c r="Q248" s="24" t="str">
        <f t="shared" si="9"/>
        <v>http://www.cengage.com/search/showresults.do?Ntk=APG&amp;Ntt=9780737765632&amp;N=197</v>
      </c>
      <c r="R248" s="7" t="s">
        <v>765</v>
      </c>
    </row>
    <row r="249" spans="1:18" s="2" customFormat="1" ht="28.8" x14ac:dyDescent="0.3">
      <c r="A249" s="16"/>
      <c r="B249" s="25" t="str">
        <f t="shared" si="10"/>
        <v>Pioneering African Americans: African American Artists &amp; Writers</v>
      </c>
      <c r="C249" s="18">
        <v>9780766093072</v>
      </c>
      <c r="D249" s="19" t="s">
        <v>527</v>
      </c>
      <c r="E249" s="19" t="s">
        <v>42</v>
      </c>
      <c r="F249" s="20">
        <v>1</v>
      </c>
      <c r="G249" s="21">
        <v>43378</v>
      </c>
      <c r="H249" s="20">
        <v>2018</v>
      </c>
      <c r="I249" s="19" t="s">
        <v>16</v>
      </c>
      <c r="J249" s="19" t="s">
        <v>10</v>
      </c>
      <c r="K249" s="22">
        <v>30.72</v>
      </c>
      <c r="L249" s="23" t="str">
        <f t="shared" si="11"/>
        <v/>
      </c>
      <c r="Q249" s="24" t="str">
        <f t="shared" si="9"/>
        <v>http://www.cengage.com/search/showresults.do?Ntk=APG&amp;Ntt=9780766093072&amp;N=197</v>
      </c>
      <c r="R249" s="7" t="s">
        <v>766</v>
      </c>
    </row>
    <row r="250" spans="1:18" s="2" customFormat="1" ht="28.8" x14ac:dyDescent="0.3">
      <c r="A250" s="16"/>
      <c r="B250" s="25" t="str">
        <f t="shared" si="10"/>
        <v>Pioneering African Americans: African American Explorers &amp; Adventurers</v>
      </c>
      <c r="C250" s="18">
        <v>9780766093058</v>
      </c>
      <c r="D250" s="19" t="s">
        <v>527</v>
      </c>
      <c r="E250" s="19" t="s">
        <v>42</v>
      </c>
      <c r="F250" s="20">
        <v>1</v>
      </c>
      <c r="G250" s="21">
        <v>43378</v>
      </c>
      <c r="H250" s="20">
        <v>2018</v>
      </c>
      <c r="I250" s="19" t="s">
        <v>16</v>
      </c>
      <c r="J250" s="19" t="s">
        <v>10</v>
      </c>
      <c r="K250" s="22">
        <v>30.72</v>
      </c>
      <c r="L250" s="23" t="str">
        <f t="shared" si="11"/>
        <v/>
      </c>
      <c r="Q250" s="24" t="str">
        <f t="shared" si="9"/>
        <v>http://www.cengage.com/search/showresults.do?Ntk=APG&amp;Ntt=9780766093058&amp;N=197</v>
      </c>
      <c r="R250" s="7" t="s">
        <v>767</v>
      </c>
    </row>
    <row r="251" spans="1:18" s="2" customFormat="1" ht="28.8" x14ac:dyDescent="0.3">
      <c r="A251" s="16"/>
      <c r="B251" s="25" t="str">
        <f t="shared" si="10"/>
        <v>Pioneering African Americans: African American Inventors &amp; Scientists</v>
      </c>
      <c r="C251" s="18">
        <v>9780766093041</v>
      </c>
      <c r="D251" s="19" t="s">
        <v>527</v>
      </c>
      <c r="E251" s="19" t="s">
        <v>42</v>
      </c>
      <c r="F251" s="20">
        <v>1</v>
      </c>
      <c r="G251" s="21">
        <v>43378</v>
      </c>
      <c r="H251" s="20">
        <v>2018</v>
      </c>
      <c r="I251" s="19" t="s">
        <v>16</v>
      </c>
      <c r="J251" s="19" t="s">
        <v>10</v>
      </c>
      <c r="K251" s="22">
        <v>30.72</v>
      </c>
      <c r="L251" s="23" t="str">
        <f t="shared" si="11"/>
        <v/>
      </c>
      <c r="Q251" s="24" t="str">
        <f t="shared" si="9"/>
        <v>http://www.cengage.com/search/showresults.do?Ntk=APG&amp;Ntt=9780766093041&amp;N=197</v>
      </c>
      <c r="R251" s="7" t="s">
        <v>768</v>
      </c>
    </row>
    <row r="252" spans="1:18" s="2" customFormat="1" ht="28.8" x14ac:dyDescent="0.3">
      <c r="A252" s="16"/>
      <c r="B252" s="25" t="str">
        <f t="shared" si="10"/>
        <v>Pioneering African Americans: African American Musicians &amp; Entertainers</v>
      </c>
      <c r="C252" s="18">
        <v>9780766093065</v>
      </c>
      <c r="D252" s="19" t="s">
        <v>527</v>
      </c>
      <c r="E252" s="19" t="s">
        <v>42</v>
      </c>
      <c r="F252" s="20">
        <v>1</v>
      </c>
      <c r="G252" s="21">
        <v>43378</v>
      </c>
      <c r="H252" s="20">
        <v>2018</v>
      </c>
      <c r="I252" s="19" t="s">
        <v>16</v>
      </c>
      <c r="J252" s="19" t="s">
        <v>10</v>
      </c>
      <c r="K252" s="22">
        <v>30.72</v>
      </c>
      <c r="L252" s="23" t="str">
        <f t="shared" si="11"/>
        <v/>
      </c>
      <c r="Q252" s="24" t="str">
        <f t="shared" si="9"/>
        <v>http://www.cengage.com/search/showresults.do?Ntk=APG&amp;Ntt=9780766093065&amp;N=197</v>
      </c>
      <c r="R252" s="7" t="s">
        <v>769</v>
      </c>
    </row>
    <row r="253" spans="1:18" s="2" customFormat="1" ht="28.8" x14ac:dyDescent="0.3">
      <c r="A253" s="16"/>
      <c r="B253" s="25" t="str">
        <f t="shared" si="10"/>
        <v>Pioneering African Americans: African American Politicians &amp; Civil Rights Activists</v>
      </c>
      <c r="C253" s="18">
        <v>9780766093089</v>
      </c>
      <c r="D253" s="19" t="s">
        <v>527</v>
      </c>
      <c r="E253" s="19" t="s">
        <v>42</v>
      </c>
      <c r="F253" s="20">
        <v>1</v>
      </c>
      <c r="G253" s="21">
        <v>43378</v>
      </c>
      <c r="H253" s="20">
        <v>2018</v>
      </c>
      <c r="I253" s="19" t="s">
        <v>16</v>
      </c>
      <c r="J253" s="19" t="s">
        <v>10</v>
      </c>
      <c r="K253" s="22">
        <v>30.72</v>
      </c>
      <c r="L253" s="23" t="str">
        <f t="shared" si="11"/>
        <v/>
      </c>
      <c r="Q253" s="24" t="str">
        <f t="shared" si="9"/>
        <v>http://www.cengage.com/search/showresults.do?Ntk=APG&amp;Ntt=9780766093089&amp;N=197</v>
      </c>
      <c r="R253" s="7" t="s">
        <v>770</v>
      </c>
    </row>
    <row r="254" spans="1:18" s="2" customFormat="1" ht="28.8" x14ac:dyDescent="0.3">
      <c r="A254" s="16"/>
      <c r="B254" s="25" t="str">
        <f t="shared" si="10"/>
        <v>Pioneering African Americans: African American Soldiers</v>
      </c>
      <c r="C254" s="18">
        <v>9780766093096</v>
      </c>
      <c r="D254" s="19" t="s">
        <v>527</v>
      </c>
      <c r="E254" s="19" t="s">
        <v>42</v>
      </c>
      <c r="F254" s="20">
        <v>1</v>
      </c>
      <c r="G254" s="21">
        <v>43378</v>
      </c>
      <c r="H254" s="20">
        <v>2018</v>
      </c>
      <c r="I254" s="19" t="s">
        <v>16</v>
      </c>
      <c r="J254" s="19" t="s">
        <v>10</v>
      </c>
      <c r="K254" s="22">
        <v>30.72</v>
      </c>
      <c r="L254" s="23" t="str">
        <f t="shared" si="11"/>
        <v/>
      </c>
      <c r="Q254" s="24" t="str">
        <f t="shared" si="9"/>
        <v>http://www.cengage.com/search/showresults.do?Ntk=APG&amp;Ntt=9780766093096&amp;N=197</v>
      </c>
      <c r="R254" s="7" t="s">
        <v>771</v>
      </c>
    </row>
    <row r="255" spans="1:18" s="2" customFormat="1" x14ac:dyDescent="0.3">
      <c r="A255" s="16"/>
      <c r="B255" s="25" t="str">
        <f t="shared" si="10"/>
        <v>Primary Sources in World Warfare: The Vietnam War</v>
      </c>
      <c r="C255" s="18">
        <v>9781502624697</v>
      </c>
      <c r="D255" s="19" t="s">
        <v>510</v>
      </c>
      <c r="E255" s="19" t="s">
        <v>139</v>
      </c>
      <c r="F255" s="20">
        <v>1</v>
      </c>
      <c r="G255" s="21">
        <v>42926</v>
      </c>
      <c r="H255" s="20">
        <v>2017</v>
      </c>
      <c r="I255" s="19" t="s">
        <v>9</v>
      </c>
      <c r="J255" s="19" t="s">
        <v>10</v>
      </c>
      <c r="K255" s="22">
        <v>60.5</v>
      </c>
      <c r="L255" s="23" t="str">
        <f t="shared" si="11"/>
        <v/>
      </c>
      <c r="Q255" s="24" t="str">
        <f t="shared" si="9"/>
        <v>http://www.cengage.com/search/showresults.do?Ntk=APG&amp;Ntt=9781502624697&amp;N=197</v>
      </c>
      <c r="R255" s="7" t="s">
        <v>772</v>
      </c>
    </row>
    <row r="256" spans="1:18" s="2" customFormat="1" x14ac:dyDescent="0.3">
      <c r="A256" s="16"/>
      <c r="B256" s="25" t="str">
        <f t="shared" si="10"/>
        <v>Primary Sources in World Warfare: World War I</v>
      </c>
      <c r="C256" s="18">
        <v>9781502624710</v>
      </c>
      <c r="D256" s="19" t="s">
        <v>510</v>
      </c>
      <c r="E256" s="19" t="s">
        <v>139</v>
      </c>
      <c r="F256" s="20">
        <v>1</v>
      </c>
      <c r="G256" s="21">
        <v>42922</v>
      </c>
      <c r="H256" s="20">
        <v>2017</v>
      </c>
      <c r="I256" s="19" t="s">
        <v>9</v>
      </c>
      <c r="J256" s="19" t="s">
        <v>10</v>
      </c>
      <c r="K256" s="22">
        <v>60.5</v>
      </c>
      <c r="L256" s="23" t="str">
        <f t="shared" si="11"/>
        <v/>
      </c>
      <c r="Q256" s="24" t="str">
        <f t="shared" si="9"/>
        <v>http://www.cengage.com/search/showresults.do?Ntk=APG&amp;Ntt=9781502624710&amp;N=197</v>
      </c>
      <c r="R256" s="7" t="s">
        <v>773</v>
      </c>
    </row>
    <row r="257" spans="1:18" s="2" customFormat="1" x14ac:dyDescent="0.3">
      <c r="A257" s="16"/>
      <c r="B257" s="25" t="str">
        <f t="shared" si="10"/>
        <v>Primary Sources in World Warfare: World War II</v>
      </c>
      <c r="C257" s="18">
        <v>9781502624734</v>
      </c>
      <c r="D257" s="19" t="s">
        <v>510</v>
      </c>
      <c r="E257" s="19" t="s">
        <v>139</v>
      </c>
      <c r="F257" s="20">
        <v>1</v>
      </c>
      <c r="G257" s="21">
        <v>42922</v>
      </c>
      <c r="H257" s="20">
        <v>2017</v>
      </c>
      <c r="I257" s="19" t="s">
        <v>9</v>
      </c>
      <c r="J257" s="19" t="s">
        <v>10</v>
      </c>
      <c r="K257" s="22">
        <v>60.5</v>
      </c>
      <c r="L257" s="23" t="str">
        <f t="shared" si="11"/>
        <v/>
      </c>
      <c r="Q257" s="24" t="str">
        <f t="shared" si="9"/>
        <v>http://www.cengage.com/search/showresults.do?Ntk=APG&amp;Ntt=9781502624734&amp;N=197</v>
      </c>
      <c r="R257" s="7" t="s">
        <v>774</v>
      </c>
    </row>
    <row r="258" spans="1:18" s="2" customFormat="1" ht="28.8" x14ac:dyDescent="0.3">
      <c r="A258" s="16"/>
      <c r="B258" s="25" t="str">
        <f t="shared" si="10"/>
        <v>Primary Sources of American Political Documents: Understanding the Articles of Confederation</v>
      </c>
      <c r="C258" s="18">
        <v>9780766068674</v>
      </c>
      <c r="D258" s="19" t="s">
        <v>527</v>
      </c>
      <c r="E258" s="19" t="s">
        <v>139</v>
      </c>
      <c r="F258" s="20">
        <v>1</v>
      </c>
      <c r="G258" s="21">
        <v>42543</v>
      </c>
      <c r="H258" s="20">
        <v>2016</v>
      </c>
      <c r="I258" s="19" t="s">
        <v>16</v>
      </c>
      <c r="J258" s="19" t="s">
        <v>10</v>
      </c>
      <c r="K258" s="22">
        <v>41</v>
      </c>
      <c r="L258" s="23" t="str">
        <f t="shared" si="11"/>
        <v/>
      </c>
      <c r="Q258" s="24" t="str">
        <f t="shared" si="9"/>
        <v>http://www.cengage.com/search/showresults.do?Ntk=APG&amp;Ntt=9780766068674&amp;N=197</v>
      </c>
      <c r="R258" s="7" t="s">
        <v>775</v>
      </c>
    </row>
    <row r="259" spans="1:18" s="2" customFormat="1" ht="28.8" x14ac:dyDescent="0.3">
      <c r="A259" s="16"/>
      <c r="B259" s="25" t="str">
        <f t="shared" si="10"/>
        <v>Primary Sources of American Political Documents: Understanding the Bill of Rights</v>
      </c>
      <c r="C259" s="18">
        <v>9780766068834</v>
      </c>
      <c r="D259" s="19" t="s">
        <v>527</v>
      </c>
      <c r="E259" s="19" t="s">
        <v>139</v>
      </c>
      <c r="F259" s="20">
        <v>1</v>
      </c>
      <c r="G259" s="21">
        <v>42538</v>
      </c>
      <c r="H259" s="20">
        <v>2016</v>
      </c>
      <c r="I259" s="19" t="s">
        <v>16</v>
      </c>
      <c r="J259" s="19" t="s">
        <v>10</v>
      </c>
      <c r="K259" s="22">
        <v>41</v>
      </c>
      <c r="L259" s="23" t="str">
        <f t="shared" si="11"/>
        <v/>
      </c>
      <c r="Q259" s="24" t="str">
        <f t="shared" ref="Q259:Q322" si="12">"http://www.cengage.com/search/showresults.do?Ntk=APG&amp;Ntt=" &amp; C259 &amp; "&amp;N=197"</f>
        <v>http://www.cengage.com/search/showresults.do?Ntk=APG&amp;Ntt=9780766068834&amp;N=197</v>
      </c>
      <c r="R259" s="7" t="s">
        <v>776</v>
      </c>
    </row>
    <row r="260" spans="1:18" s="2" customFormat="1" ht="28.8" x14ac:dyDescent="0.3">
      <c r="A260" s="16"/>
      <c r="B260" s="25" t="str">
        <f t="shared" ref="B260:B323" si="13">HYPERLINK(Q260,R260)</f>
        <v>Primary Sources of American Political Documents: Understanding the Charter of the Massachusetts Bay Colony</v>
      </c>
      <c r="C260" s="18">
        <v>9780766068711</v>
      </c>
      <c r="D260" s="19" t="s">
        <v>527</v>
      </c>
      <c r="E260" s="19" t="s">
        <v>139</v>
      </c>
      <c r="F260" s="20">
        <v>1</v>
      </c>
      <c r="G260" s="21">
        <v>42538</v>
      </c>
      <c r="H260" s="20">
        <v>2016</v>
      </c>
      <c r="I260" s="19" t="s">
        <v>16</v>
      </c>
      <c r="J260" s="19" t="s">
        <v>10</v>
      </c>
      <c r="K260" s="22">
        <v>41</v>
      </c>
      <c r="L260" s="23" t="str">
        <f t="shared" ref="L260:L323" si="14">IF(A260="","",K260*0.7)</f>
        <v/>
      </c>
      <c r="Q260" s="24" t="str">
        <f t="shared" si="12"/>
        <v>http://www.cengage.com/search/showresults.do?Ntk=APG&amp;Ntt=9780766068711&amp;N=197</v>
      </c>
      <c r="R260" s="7" t="s">
        <v>777</v>
      </c>
    </row>
    <row r="261" spans="1:18" s="2" customFormat="1" ht="28.8" x14ac:dyDescent="0.3">
      <c r="A261" s="16"/>
      <c r="B261" s="25" t="str">
        <f t="shared" si="13"/>
        <v>Primary Sources of American Political Documents: Understanding the Declaration of Independence</v>
      </c>
      <c r="C261" s="18">
        <v>9780766068759</v>
      </c>
      <c r="D261" s="19" t="s">
        <v>527</v>
      </c>
      <c r="E261" s="19" t="s">
        <v>139</v>
      </c>
      <c r="F261" s="20">
        <v>1</v>
      </c>
      <c r="G261" s="21">
        <v>42538</v>
      </c>
      <c r="H261" s="20">
        <v>2016</v>
      </c>
      <c r="I261" s="19" t="s">
        <v>16</v>
      </c>
      <c r="J261" s="19" t="s">
        <v>10</v>
      </c>
      <c r="K261" s="22">
        <v>41</v>
      </c>
      <c r="L261" s="23" t="str">
        <f t="shared" si="14"/>
        <v/>
      </c>
      <c r="Q261" s="24" t="str">
        <f t="shared" si="12"/>
        <v>http://www.cengage.com/search/showresults.do?Ntk=APG&amp;Ntt=9780766068759&amp;N=197</v>
      </c>
      <c r="R261" s="7" t="s">
        <v>778</v>
      </c>
    </row>
    <row r="262" spans="1:18" s="2" customFormat="1" ht="28.8" x14ac:dyDescent="0.3">
      <c r="A262" s="16"/>
      <c r="B262" s="25" t="str">
        <f t="shared" si="13"/>
        <v>Primary Sources of American Political Documents: Understanding the Iroquois Constitution</v>
      </c>
      <c r="C262" s="18">
        <v>9780766068797</v>
      </c>
      <c r="D262" s="19" t="s">
        <v>527</v>
      </c>
      <c r="E262" s="19" t="s">
        <v>139</v>
      </c>
      <c r="F262" s="20">
        <v>1</v>
      </c>
      <c r="G262" s="21">
        <v>42538</v>
      </c>
      <c r="H262" s="20">
        <v>2016</v>
      </c>
      <c r="I262" s="19" t="s">
        <v>16</v>
      </c>
      <c r="J262" s="19" t="s">
        <v>10</v>
      </c>
      <c r="K262" s="22">
        <v>41</v>
      </c>
      <c r="L262" s="23" t="str">
        <f t="shared" si="14"/>
        <v/>
      </c>
      <c r="Q262" s="24" t="str">
        <f t="shared" si="12"/>
        <v>http://www.cengage.com/search/showresults.do?Ntk=APG&amp;Ntt=9780766068797&amp;N=197</v>
      </c>
      <c r="R262" s="7" t="s">
        <v>779</v>
      </c>
    </row>
    <row r="263" spans="1:18" s="2" customFormat="1" ht="28.8" x14ac:dyDescent="0.3">
      <c r="A263" s="16"/>
      <c r="B263" s="25" t="str">
        <f t="shared" si="13"/>
        <v>Primary Sources of American Political Documents: Understanding the US Constitution</v>
      </c>
      <c r="C263" s="18">
        <v>9780766068636</v>
      </c>
      <c r="D263" s="19" t="s">
        <v>527</v>
      </c>
      <c r="E263" s="19" t="s">
        <v>139</v>
      </c>
      <c r="F263" s="20">
        <v>1</v>
      </c>
      <c r="G263" s="21">
        <v>42538</v>
      </c>
      <c r="H263" s="20">
        <v>2016</v>
      </c>
      <c r="I263" s="19" t="s">
        <v>16</v>
      </c>
      <c r="J263" s="19" t="s">
        <v>10</v>
      </c>
      <c r="K263" s="22">
        <v>41</v>
      </c>
      <c r="L263" s="23" t="str">
        <f t="shared" si="14"/>
        <v/>
      </c>
      <c r="Q263" s="24" t="str">
        <f t="shared" si="12"/>
        <v>http://www.cengage.com/search/showresults.do?Ntk=APG&amp;Ntt=9780766068636&amp;N=197</v>
      </c>
      <c r="R263" s="7" t="s">
        <v>780</v>
      </c>
    </row>
    <row r="264" spans="1:18" s="2" customFormat="1" ht="43.2" x14ac:dyDescent="0.3">
      <c r="A264" s="16"/>
      <c r="B264" s="25" t="str">
        <f t="shared" si="13"/>
        <v>Racial Literacy: Examining Assimilation</v>
      </c>
      <c r="C264" s="18">
        <v>9781978504462</v>
      </c>
      <c r="D264" s="19" t="s">
        <v>527</v>
      </c>
      <c r="E264" s="19" t="s">
        <v>81</v>
      </c>
      <c r="F264" s="20">
        <v>1</v>
      </c>
      <c r="G264" s="21">
        <v>43705</v>
      </c>
      <c r="H264" s="20">
        <v>2019</v>
      </c>
      <c r="I264" s="19" t="s">
        <v>16</v>
      </c>
      <c r="J264" s="19" t="s">
        <v>10</v>
      </c>
      <c r="K264" s="22">
        <v>39.520000000000003</v>
      </c>
      <c r="L264" s="23" t="str">
        <f t="shared" si="14"/>
        <v/>
      </c>
      <c r="Q264" s="24" t="str">
        <f t="shared" si="12"/>
        <v>http://www.cengage.com/search/showresults.do?Ntk=APG&amp;Ntt=9781978504462&amp;N=197</v>
      </c>
      <c r="R264" s="7" t="s">
        <v>781</v>
      </c>
    </row>
    <row r="265" spans="1:18" s="2" customFormat="1" ht="43.2" x14ac:dyDescent="0.3">
      <c r="A265" s="16"/>
      <c r="B265" s="25" t="str">
        <f t="shared" si="13"/>
        <v>Racial Literacy: Investigating Institutional Racism</v>
      </c>
      <c r="C265" s="18">
        <v>9781978504479</v>
      </c>
      <c r="D265" s="19" t="s">
        <v>527</v>
      </c>
      <c r="E265" s="19" t="s">
        <v>81</v>
      </c>
      <c r="F265" s="20">
        <v>1</v>
      </c>
      <c r="G265" s="21">
        <v>43705</v>
      </c>
      <c r="H265" s="20">
        <v>2019</v>
      </c>
      <c r="I265" s="19" t="s">
        <v>16</v>
      </c>
      <c r="J265" s="19" t="s">
        <v>10</v>
      </c>
      <c r="K265" s="22">
        <v>39.520000000000003</v>
      </c>
      <c r="L265" s="23" t="str">
        <f t="shared" si="14"/>
        <v/>
      </c>
      <c r="Q265" s="24" t="str">
        <f t="shared" si="12"/>
        <v>http://www.cengage.com/search/showresults.do?Ntk=APG&amp;Ntt=9781978504479&amp;N=197</v>
      </c>
      <c r="R265" s="7" t="s">
        <v>782</v>
      </c>
    </row>
    <row r="266" spans="1:18" s="2" customFormat="1" ht="43.2" x14ac:dyDescent="0.3">
      <c r="A266" s="16"/>
      <c r="B266" s="25" t="str">
        <f t="shared" si="13"/>
        <v>Racial Literacy: Looking at Privilege and Power</v>
      </c>
      <c r="C266" s="18">
        <v>9781978504448</v>
      </c>
      <c r="D266" s="19" t="s">
        <v>527</v>
      </c>
      <c r="E266" s="19" t="s">
        <v>81</v>
      </c>
      <c r="F266" s="20">
        <v>1</v>
      </c>
      <c r="G266" s="21">
        <v>43705</v>
      </c>
      <c r="H266" s="20">
        <v>2019</v>
      </c>
      <c r="I266" s="19" t="s">
        <v>16</v>
      </c>
      <c r="J266" s="19" t="s">
        <v>10</v>
      </c>
      <c r="K266" s="22">
        <v>39.520000000000003</v>
      </c>
      <c r="L266" s="23" t="str">
        <f t="shared" si="14"/>
        <v/>
      </c>
      <c r="Q266" s="24" t="str">
        <f t="shared" si="12"/>
        <v>http://www.cengage.com/search/showresults.do?Ntk=APG&amp;Ntt=9781978504448&amp;N=197</v>
      </c>
      <c r="R266" s="7" t="s">
        <v>783</v>
      </c>
    </row>
    <row r="267" spans="1:18" s="2" customFormat="1" ht="43.2" x14ac:dyDescent="0.3">
      <c r="A267" s="16"/>
      <c r="B267" s="25" t="str">
        <f t="shared" si="13"/>
        <v>Racial Literacy: Navigating Intersectionality: How Race, Class, and Gender Overlap</v>
      </c>
      <c r="C267" s="18">
        <v>9781978504424</v>
      </c>
      <c r="D267" s="19" t="s">
        <v>527</v>
      </c>
      <c r="E267" s="19" t="s">
        <v>81</v>
      </c>
      <c r="F267" s="20">
        <v>1</v>
      </c>
      <c r="G267" s="21">
        <v>43706</v>
      </c>
      <c r="H267" s="20">
        <v>2019</v>
      </c>
      <c r="I267" s="19" t="s">
        <v>16</v>
      </c>
      <c r="J267" s="19" t="s">
        <v>10</v>
      </c>
      <c r="K267" s="22">
        <v>39.520000000000003</v>
      </c>
      <c r="L267" s="23" t="str">
        <f t="shared" si="14"/>
        <v/>
      </c>
      <c r="Q267" s="24" t="str">
        <f t="shared" si="12"/>
        <v>http://www.cengage.com/search/showresults.do?Ntk=APG&amp;Ntt=9781978504424&amp;N=197</v>
      </c>
      <c r="R267" s="7" t="s">
        <v>784</v>
      </c>
    </row>
    <row r="268" spans="1:18" s="2" customFormat="1" ht="43.2" x14ac:dyDescent="0.3">
      <c r="A268" s="16"/>
      <c r="B268" s="25" t="str">
        <f t="shared" si="13"/>
        <v>Racial Literacy: Questioning Cultural Appropriation</v>
      </c>
      <c r="C268" s="18">
        <v>9781978504455</v>
      </c>
      <c r="D268" s="19" t="s">
        <v>527</v>
      </c>
      <c r="E268" s="19" t="s">
        <v>81</v>
      </c>
      <c r="F268" s="20">
        <v>1</v>
      </c>
      <c r="G268" s="21">
        <v>43706</v>
      </c>
      <c r="H268" s="20">
        <v>2019</v>
      </c>
      <c r="I268" s="19" t="s">
        <v>16</v>
      </c>
      <c r="J268" s="19" t="s">
        <v>10</v>
      </c>
      <c r="K268" s="22">
        <v>39.520000000000003</v>
      </c>
      <c r="L268" s="23" t="str">
        <f t="shared" si="14"/>
        <v/>
      </c>
      <c r="Q268" s="24" t="str">
        <f t="shared" si="12"/>
        <v>http://www.cengage.com/search/showresults.do?Ntk=APG&amp;Ntt=9781978504455&amp;N=197</v>
      </c>
      <c r="R268" s="7" t="s">
        <v>785</v>
      </c>
    </row>
    <row r="269" spans="1:18" s="2" customFormat="1" ht="43.2" x14ac:dyDescent="0.3">
      <c r="A269" s="16"/>
      <c r="B269" s="25" t="str">
        <f t="shared" si="13"/>
        <v>Racial Literacy: Recognizing Microaggressions</v>
      </c>
      <c r="C269" s="18">
        <v>9781978504431</v>
      </c>
      <c r="D269" s="19" t="s">
        <v>527</v>
      </c>
      <c r="E269" s="19" t="s">
        <v>81</v>
      </c>
      <c r="F269" s="20">
        <v>1</v>
      </c>
      <c r="G269" s="21">
        <v>43706</v>
      </c>
      <c r="H269" s="20">
        <v>2019</v>
      </c>
      <c r="I269" s="19" t="s">
        <v>16</v>
      </c>
      <c r="J269" s="19" t="s">
        <v>10</v>
      </c>
      <c r="K269" s="22">
        <v>39.520000000000003</v>
      </c>
      <c r="L269" s="23" t="str">
        <f t="shared" si="14"/>
        <v/>
      </c>
      <c r="Q269" s="24" t="str">
        <f t="shared" si="12"/>
        <v>http://www.cengage.com/search/showresults.do?Ntk=APG&amp;Ntt=9781978504431&amp;N=197</v>
      </c>
      <c r="R269" s="7" t="s">
        <v>786</v>
      </c>
    </row>
    <row r="270" spans="1:18" s="2" customFormat="1" ht="43.2" x14ac:dyDescent="0.3">
      <c r="A270" s="16"/>
      <c r="B270" s="25" t="str">
        <f t="shared" si="13"/>
        <v>Speak Up! Confronting Discrimination in Your Daily Life: Confronting Ableism</v>
      </c>
      <c r="C270" s="18">
        <v>9781538381632</v>
      </c>
      <c r="D270" s="19" t="s">
        <v>558</v>
      </c>
      <c r="E270" s="19" t="s">
        <v>81</v>
      </c>
      <c r="F270" s="20">
        <v>1</v>
      </c>
      <c r="G270" s="21">
        <v>43381</v>
      </c>
      <c r="H270" s="20">
        <v>2018</v>
      </c>
      <c r="I270" s="19" t="s">
        <v>16</v>
      </c>
      <c r="J270" s="19" t="s">
        <v>10</v>
      </c>
      <c r="K270" s="22">
        <v>37.9</v>
      </c>
      <c r="L270" s="23" t="str">
        <f t="shared" si="14"/>
        <v/>
      </c>
      <c r="Q270" s="24" t="str">
        <f t="shared" si="12"/>
        <v>http://www.cengage.com/search/showresults.do?Ntk=APG&amp;Ntt=9781538381632&amp;N=197</v>
      </c>
      <c r="R270" s="7" t="s">
        <v>787</v>
      </c>
    </row>
    <row r="271" spans="1:18" s="2" customFormat="1" ht="43.2" x14ac:dyDescent="0.3">
      <c r="A271" s="16"/>
      <c r="B271" s="25" t="str">
        <f t="shared" si="13"/>
        <v>Speak Up! Confronting Discrimination in Your Daily Life: Confronting Anti-Semitism</v>
      </c>
      <c r="C271" s="18">
        <v>9781508177418</v>
      </c>
      <c r="D271" s="19" t="s">
        <v>558</v>
      </c>
      <c r="E271" s="19" t="s">
        <v>81</v>
      </c>
      <c r="F271" s="20">
        <v>1</v>
      </c>
      <c r="G271" s="21">
        <v>43381</v>
      </c>
      <c r="H271" s="20">
        <v>2018</v>
      </c>
      <c r="I271" s="19" t="s">
        <v>16</v>
      </c>
      <c r="J271" s="19" t="s">
        <v>10</v>
      </c>
      <c r="K271" s="22">
        <v>37.9</v>
      </c>
      <c r="L271" s="23" t="str">
        <f t="shared" si="14"/>
        <v/>
      </c>
      <c r="Q271" s="24" t="str">
        <f t="shared" si="12"/>
        <v>http://www.cengage.com/search/showresults.do?Ntk=APG&amp;Ntt=9781508177418&amp;N=197</v>
      </c>
      <c r="R271" s="7" t="s">
        <v>788</v>
      </c>
    </row>
    <row r="272" spans="1:18" s="2" customFormat="1" ht="43.2" x14ac:dyDescent="0.3">
      <c r="A272" s="16"/>
      <c r="B272" s="25" t="str">
        <f t="shared" si="13"/>
        <v>Speak Up! Confronting Discrimination in Your Daily Life: Confronting Class Discrimination</v>
      </c>
      <c r="C272" s="18">
        <v>9781538381717</v>
      </c>
      <c r="D272" s="19" t="s">
        <v>558</v>
      </c>
      <c r="E272" s="19" t="s">
        <v>81</v>
      </c>
      <c r="F272" s="20">
        <v>1</v>
      </c>
      <c r="G272" s="21">
        <v>43381</v>
      </c>
      <c r="H272" s="20">
        <v>2018</v>
      </c>
      <c r="I272" s="19" t="s">
        <v>16</v>
      </c>
      <c r="J272" s="19" t="s">
        <v>10</v>
      </c>
      <c r="K272" s="22">
        <v>37.9</v>
      </c>
      <c r="L272" s="23" t="str">
        <f t="shared" si="14"/>
        <v/>
      </c>
      <c r="Q272" s="24" t="str">
        <f t="shared" si="12"/>
        <v>http://www.cengage.com/search/showresults.do?Ntk=APG&amp;Ntt=9781538381717&amp;N=197</v>
      </c>
      <c r="R272" s="7" t="s">
        <v>789</v>
      </c>
    </row>
    <row r="273" spans="1:18" s="2" customFormat="1" ht="43.2" x14ac:dyDescent="0.3">
      <c r="A273" s="16"/>
      <c r="B273" s="25" t="str">
        <f t="shared" si="13"/>
        <v>Speak Up! Confronting Discrimination in Your Daily Life: Confronting Discrimination Against Immigrants</v>
      </c>
      <c r="C273" s="18">
        <v>9781538381663</v>
      </c>
      <c r="D273" s="19" t="s">
        <v>558</v>
      </c>
      <c r="E273" s="19" t="s">
        <v>81</v>
      </c>
      <c r="F273" s="20">
        <v>1</v>
      </c>
      <c r="G273" s="21">
        <v>43381</v>
      </c>
      <c r="H273" s="20">
        <v>2018</v>
      </c>
      <c r="I273" s="19" t="s">
        <v>16</v>
      </c>
      <c r="J273" s="19" t="s">
        <v>10</v>
      </c>
      <c r="K273" s="22">
        <v>37.9</v>
      </c>
      <c r="L273" s="23" t="str">
        <f t="shared" si="14"/>
        <v/>
      </c>
      <c r="Q273" s="24" t="str">
        <f t="shared" si="12"/>
        <v>http://www.cengage.com/search/showresults.do?Ntk=APG&amp;Ntt=9781538381663&amp;N=197</v>
      </c>
      <c r="R273" s="7" t="s">
        <v>790</v>
      </c>
    </row>
    <row r="274" spans="1:18" s="2" customFormat="1" ht="43.2" x14ac:dyDescent="0.3">
      <c r="A274" s="16"/>
      <c r="B274" s="25" t="str">
        <f t="shared" si="13"/>
        <v>Speak Up! Confronting Discrimination in Your Daily Life: Confronting LGBTQ+ Discrimination</v>
      </c>
      <c r="C274" s="18">
        <v>9781538381755</v>
      </c>
      <c r="D274" s="19" t="s">
        <v>558</v>
      </c>
      <c r="E274" s="19" t="s">
        <v>81</v>
      </c>
      <c r="F274" s="20">
        <v>1</v>
      </c>
      <c r="G274" s="21">
        <v>43381</v>
      </c>
      <c r="H274" s="20">
        <v>2018</v>
      </c>
      <c r="I274" s="19" t="s">
        <v>16</v>
      </c>
      <c r="J274" s="19" t="s">
        <v>10</v>
      </c>
      <c r="K274" s="22">
        <v>37.9</v>
      </c>
      <c r="L274" s="23" t="str">
        <f t="shared" si="14"/>
        <v/>
      </c>
      <c r="Q274" s="24" t="str">
        <f t="shared" si="12"/>
        <v>http://www.cengage.com/search/showresults.do?Ntk=APG&amp;Ntt=9781538381755&amp;N=197</v>
      </c>
      <c r="R274" s="7" t="s">
        <v>791</v>
      </c>
    </row>
    <row r="275" spans="1:18" s="2" customFormat="1" ht="43.2" x14ac:dyDescent="0.3">
      <c r="A275" s="16"/>
      <c r="B275" s="25" t="str">
        <f t="shared" si="13"/>
        <v>Speak Up! Confronting Discrimination in Your Daily Life: Confronting Racism</v>
      </c>
      <c r="C275" s="18">
        <v>9781538381793</v>
      </c>
      <c r="D275" s="19" t="s">
        <v>558</v>
      </c>
      <c r="E275" s="19" t="s">
        <v>81</v>
      </c>
      <c r="F275" s="20">
        <v>1</v>
      </c>
      <c r="G275" s="21">
        <v>43381</v>
      </c>
      <c r="H275" s="20">
        <v>2018</v>
      </c>
      <c r="I275" s="19" t="s">
        <v>16</v>
      </c>
      <c r="J275" s="19" t="s">
        <v>10</v>
      </c>
      <c r="K275" s="22">
        <v>37.9</v>
      </c>
      <c r="L275" s="23" t="str">
        <f t="shared" si="14"/>
        <v/>
      </c>
      <c r="Q275" s="24" t="str">
        <f t="shared" si="12"/>
        <v>http://www.cengage.com/search/showresults.do?Ntk=APG&amp;Ntt=9781538381793&amp;N=197</v>
      </c>
      <c r="R275" s="7" t="s">
        <v>792</v>
      </c>
    </row>
    <row r="276" spans="1:18" s="2" customFormat="1" ht="43.2" x14ac:dyDescent="0.3">
      <c r="A276" s="16"/>
      <c r="B276" s="25" t="str">
        <f t="shared" si="13"/>
        <v>Speak Up! Confronting Discrimination in Your Daily Life: Confronting Sexism</v>
      </c>
      <c r="C276" s="18">
        <v>9781538381830</v>
      </c>
      <c r="D276" s="19" t="s">
        <v>558</v>
      </c>
      <c r="E276" s="19" t="s">
        <v>81</v>
      </c>
      <c r="F276" s="20">
        <v>1</v>
      </c>
      <c r="G276" s="21">
        <v>43381</v>
      </c>
      <c r="H276" s="20">
        <v>2018</v>
      </c>
      <c r="I276" s="19" t="s">
        <v>16</v>
      </c>
      <c r="J276" s="19" t="s">
        <v>10</v>
      </c>
      <c r="K276" s="22">
        <v>37.9</v>
      </c>
      <c r="L276" s="23" t="str">
        <f t="shared" si="14"/>
        <v/>
      </c>
      <c r="Q276" s="24" t="str">
        <f t="shared" si="12"/>
        <v>http://www.cengage.com/search/showresults.do?Ntk=APG&amp;Ntt=9781538381830&amp;N=197</v>
      </c>
      <c r="R276" s="7" t="s">
        <v>793</v>
      </c>
    </row>
    <row r="277" spans="1:18" s="2" customFormat="1" x14ac:dyDescent="0.3">
      <c r="A277" s="16"/>
      <c r="B277" s="25" t="str">
        <f t="shared" si="13"/>
        <v>Teen Finance: Cash and Credit Information For Teens</v>
      </c>
      <c r="C277" s="18">
        <v>9780780815520</v>
      </c>
      <c r="D277" s="19" t="s">
        <v>578</v>
      </c>
      <c r="E277" s="19" t="s">
        <v>695</v>
      </c>
      <c r="F277" s="20">
        <v>3</v>
      </c>
      <c r="G277" s="21">
        <v>42849</v>
      </c>
      <c r="H277" s="20">
        <v>2017</v>
      </c>
      <c r="I277" s="19" t="s">
        <v>16</v>
      </c>
      <c r="J277" s="19" t="s">
        <v>10</v>
      </c>
      <c r="K277" s="22">
        <v>68.2</v>
      </c>
      <c r="L277" s="23" t="str">
        <f t="shared" si="14"/>
        <v/>
      </c>
      <c r="Q277" s="24" t="str">
        <f t="shared" si="12"/>
        <v>http://www.cengage.com/search/showresults.do?Ntk=APG&amp;Ntt=9780780815520&amp;N=197</v>
      </c>
      <c r="R277" s="7" t="s">
        <v>794</v>
      </c>
    </row>
    <row r="278" spans="1:18" s="2" customFormat="1" x14ac:dyDescent="0.3">
      <c r="A278" s="16"/>
      <c r="B278" s="25" t="str">
        <f t="shared" si="13"/>
        <v>Teen Finance: College Financing Information For Teens</v>
      </c>
      <c r="C278" s="18">
        <v>9780780815483</v>
      </c>
      <c r="D278" s="19" t="s">
        <v>578</v>
      </c>
      <c r="E278" s="19" t="s">
        <v>695</v>
      </c>
      <c r="F278" s="20">
        <v>3</v>
      </c>
      <c r="G278" s="21">
        <v>42849</v>
      </c>
      <c r="H278" s="20">
        <v>2017</v>
      </c>
      <c r="I278" s="19" t="s">
        <v>16</v>
      </c>
      <c r="J278" s="19" t="s">
        <v>10</v>
      </c>
      <c r="K278" s="22">
        <v>68.2</v>
      </c>
      <c r="L278" s="23" t="str">
        <f t="shared" si="14"/>
        <v/>
      </c>
      <c r="Q278" s="24" t="str">
        <f t="shared" si="12"/>
        <v>http://www.cengage.com/search/showresults.do?Ntk=APG&amp;Ntt=9780780815483&amp;N=197</v>
      </c>
      <c r="R278" s="7" t="s">
        <v>795</v>
      </c>
    </row>
    <row r="279" spans="1:18" s="2" customFormat="1" x14ac:dyDescent="0.3">
      <c r="A279" s="16"/>
      <c r="B279" s="25" t="str">
        <f t="shared" si="13"/>
        <v>Teen Finance: Debt Information For Teens</v>
      </c>
      <c r="C279" s="18">
        <v>9780780815704</v>
      </c>
      <c r="D279" s="19" t="s">
        <v>578</v>
      </c>
      <c r="E279" s="19" t="s">
        <v>695</v>
      </c>
      <c r="F279" s="20">
        <v>3</v>
      </c>
      <c r="G279" s="21">
        <v>43199</v>
      </c>
      <c r="H279" s="20">
        <v>2017</v>
      </c>
      <c r="I279" s="19" t="s">
        <v>16</v>
      </c>
      <c r="J279" s="19" t="s">
        <v>10</v>
      </c>
      <c r="K279" s="22">
        <v>68.2</v>
      </c>
      <c r="L279" s="23" t="str">
        <f t="shared" si="14"/>
        <v/>
      </c>
      <c r="Q279" s="24" t="str">
        <f t="shared" si="12"/>
        <v>http://www.cengage.com/search/showresults.do?Ntk=APG&amp;Ntt=9780780815704&amp;N=197</v>
      </c>
      <c r="R279" s="7" t="s">
        <v>796</v>
      </c>
    </row>
    <row r="280" spans="1:18" s="2" customFormat="1" x14ac:dyDescent="0.3">
      <c r="A280" s="16"/>
      <c r="B280" s="25" t="str">
        <f t="shared" si="13"/>
        <v>Teen Finance: Earning Information For Teens</v>
      </c>
      <c r="C280" s="18">
        <v>9780780815766</v>
      </c>
      <c r="D280" s="19" t="s">
        <v>578</v>
      </c>
      <c r="E280" s="19" t="s">
        <v>695</v>
      </c>
      <c r="F280" s="20">
        <v>1</v>
      </c>
      <c r="G280" s="21">
        <v>43444</v>
      </c>
      <c r="H280" s="20">
        <v>2017</v>
      </c>
      <c r="I280" s="19" t="s">
        <v>16</v>
      </c>
      <c r="J280" s="19" t="s">
        <v>10</v>
      </c>
      <c r="K280" s="22">
        <v>68.2</v>
      </c>
      <c r="L280" s="23" t="str">
        <f t="shared" si="14"/>
        <v/>
      </c>
      <c r="Q280" s="24" t="str">
        <f t="shared" si="12"/>
        <v>http://www.cengage.com/search/showresults.do?Ntk=APG&amp;Ntt=9780780815766&amp;N=197</v>
      </c>
      <c r="R280" s="7" t="s">
        <v>797</v>
      </c>
    </row>
    <row r="281" spans="1:18" s="2" customFormat="1" x14ac:dyDescent="0.3">
      <c r="A281" s="16"/>
      <c r="B281" s="25" t="str">
        <f t="shared" si="13"/>
        <v>Teen Finance: Financial Independence For Teens</v>
      </c>
      <c r="C281" s="18">
        <v>9780780815827</v>
      </c>
      <c r="D281" s="19" t="s">
        <v>578</v>
      </c>
      <c r="E281" s="19" t="s">
        <v>695</v>
      </c>
      <c r="F281" s="20">
        <v>1</v>
      </c>
      <c r="G281" s="21">
        <v>43469</v>
      </c>
      <c r="H281" s="20">
        <v>2017</v>
      </c>
      <c r="I281" s="19" t="s">
        <v>16</v>
      </c>
      <c r="J281" s="19" t="s">
        <v>10</v>
      </c>
      <c r="K281" s="22">
        <v>68.2</v>
      </c>
      <c r="L281" s="23" t="str">
        <f t="shared" si="14"/>
        <v/>
      </c>
      <c r="Q281" s="24" t="str">
        <f t="shared" si="12"/>
        <v>http://www.cengage.com/search/showresults.do?Ntk=APG&amp;Ntt=9780780815827&amp;N=197</v>
      </c>
      <c r="R281" s="7" t="s">
        <v>798</v>
      </c>
    </row>
    <row r="282" spans="1:18" s="2" customFormat="1" x14ac:dyDescent="0.3">
      <c r="A282" s="16"/>
      <c r="B282" s="25" t="str">
        <f t="shared" si="13"/>
        <v>Teen Finance: Savings &amp; Investment Information For Teens</v>
      </c>
      <c r="C282" s="18">
        <v>9780780815544</v>
      </c>
      <c r="D282" s="19" t="s">
        <v>578</v>
      </c>
      <c r="E282" s="19" t="s">
        <v>695</v>
      </c>
      <c r="F282" s="20">
        <v>3</v>
      </c>
      <c r="G282" s="21">
        <v>42842</v>
      </c>
      <c r="H282" s="20">
        <v>2017</v>
      </c>
      <c r="I282" s="19" t="s">
        <v>16</v>
      </c>
      <c r="J282" s="19" t="s">
        <v>10</v>
      </c>
      <c r="K282" s="22">
        <v>68.2</v>
      </c>
      <c r="L282" s="23" t="str">
        <f t="shared" si="14"/>
        <v/>
      </c>
      <c r="Q282" s="24" t="str">
        <f t="shared" si="12"/>
        <v>http://www.cengage.com/search/showresults.do?Ntk=APG&amp;Ntt=9780780815544&amp;N=197</v>
      </c>
      <c r="R282" s="7" t="s">
        <v>799</v>
      </c>
    </row>
    <row r="283" spans="1:18" s="2" customFormat="1" x14ac:dyDescent="0.3">
      <c r="A283" s="16"/>
      <c r="B283" s="25" t="str">
        <f t="shared" si="13"/>
        <v>Teen Health Series: Cancer Information for Teens</v>
      </c>
      <c r="C283" s="18">
        <v>9780780816169</v>
      </c>
      <c r="D283" s="19" t="s">
        <v>578</v>
      </c>
      <c r="E283" s="19" t="s">
        <v>324</v>
      </c>
      <c r="F283" s="20">
        <v>4</v>
      </c>
      <c r="G283" s="21">
        <v>43161</v>
      </c>
      <c r="H283" s="20">
        <v>2018</v>
      </c>
      <c r="I283" s="19" t="s">
        <v>16</v>
      </c>
      <c r="J283" s="19" t="s">
        <v>10</v>
      </c>
      <c r="K283" s="22">
        <v>68.2</v>
      </c>
      <c r="L283" s="23" t="str">
        <f t="shared" si="14"/>
        <v/>
      </c>
      <c r="Q283" s="24" t="str">
        <f t="shared" si="12"/>
        <v>http://www.cengage.com/search/showresults.do?Ntk=APG&amp;Ntt=9780780816169&amp;N=197</v>
      </c>
      <c r="R283" s="7" t="s">
        <v>800</v>
      </c>
    </row>
    <row r="284" spans="1:18" s="2" customFormat="1" ht="28.8" x14ac:dyDescent="0.3">
      <c r="A284" s="16"/>
      <c r="B284" s="25" t="str">
        <f t="shared" si="13"/>
        <v>Teen Health Series: Complementary and Alternative Medicine Information for Teens</v>
      </c>
      <c r="C284" s="18">
        <v>9780780816183</v>
      </c>
      <c r="D284" s="19" t="s">
        <v>578</v>
      </c>
      <c r="E284" s="19" t="s">
        <v>324</v>
      </c>
      <c r="F284" s="20">
        <v>3</v>
      </c>
      <c r="G284" s="21">
        <v>43206</v>
      </c>
      <c r="H284" s="20">
        <v>2018</v>
      </c>
      <c r="I284" s="19" t="s">
        <v>16</v>
      </c>
      <c r="J284" s="19" t="s">
        <v>10</v>
      </c>
      <c r="K284" s="22">
        <v>68.2</v>
      </c>
      <c r="L284" s="23" t="str">
        <f t="shared" si="14"/>
        <v/>
      </c>
      <c r="Q284" s="24" t="str">
        <f t="shared" si="12"/>
        <v>http://www.cengage.com/search/showresults.do?Ntk=APG&amp;Ntt=9780780816183&amp;N=197</v>
      </c>
      <c r="R284" s="7" t="s">
        <v>801</v>
      </c>
    </row>
    <row r="285" spans="1:18" s="2" customFormat="1" x14ac:dyDescent="0.3">
      <c r="A285" s="16"/>
      <c r="B285" s="25" t="str">
        <f t="shared" si="13"/>
        <v>Teen Health Series: Drug Information for Teens</v>
      </c>
      <c r="C285" s="18">
        <v>9780780816398</v>
      </c>
      <c r="D285" s="19" t="s">
        <v>578</v>
      </c>
      <c r="E285" s="19" t="s">
        <v>324</v>
      </c>
      <c r="F285" s="20">
        <v>5</v>
      </c>
      <c r="G285" s="21">
        <v>43319</v>
      </c>
      <c r="H285" s="20">
        <v>2018</v>
      </c>
      <c r="I285" s="19" t="s">
        <v>16</v>
      </c>
      <c r="J285" s="19" t="s">
        <v>10</v>
      </c>
      <c r="K285" s="22">
        <v>68.2</v>
      </c>
      <c r="L285" s="23" t="str">
        <f t="shared" si="14"/>
        <v/>
      </c>
      <c r="Q285" s="24" t="str">
        <f t="shared" si="12"/>
        <v>http://www.cengage.com/search/showresults.do?Ntk=APG&amp;Ntt=9780780816398&amp;N=197</v>
      </c>
      <c r="R285" s="7" t="s">
        <v>802</v>
      </c>
    </row>
    <row r="286" spans="1:18" s="2" customFormat="1" ht="43.2" x14ac:dyDescent="0.3">
      <c r="A286" s="16"/>
      <c r="B286" s="25" t="str">
        <f t="shared" si="13"/>
        <v>Teen Health Series: Sexual Health Information for Teens: Health Tips About Sexual Development, Reproduction, Contraception, and Sexually Transmitted Infections</v>
      </c>
      <c r="C286" s="18">
        <v>9780780813991</v>
      </c>
      <c r="D286" s="19" t="s">
        <v>578</v>
      </c>
      <c r="E286" s="19" t="s">
        <v>324</v>
      </c>
      <c r="F286" s="20">
        <v>4</v>
      </c>
      <c r="G286" s="21">
        <v>42398</v>
      </c>
      <c r="H286" s="20">
        <v>2015</v>
      </c>
      <c r="I286" s="19" t="s">
        <v>16</v>
      </c>
      <c r="J286" s="19" t="s">
        <v>84</v>
      </c>
      <c r="K286" s="22">
        <v>68.2</v>
      </c>
      <c r="L286" s="23" t="str">
        <f t="shared" si="14"/>
        <v/>
      </c>
      <c r="Q286" s="24" t="str">
        <f t="shared" si="12"/>
        <v>http://www.cengage.com/search/showresults.do?Ntk=APG&amp;Ntt=9780780813991&amp;N=197</v>
      </c>
      <c r="R286" s="7" t="s">
        <v>803</v>
      </c>
    </row>
    <row r="287" spans="1:18" s="2" customFormat="1" x14ac:dyDescent="0.3">
      <c r="A287" s="16"/>
      <c r="B287" s="25" t="str">
        <f t="shared" si="13"/>
        <v>Teen Health Series: Tobacco Information for Teens</v>
      </c>
      <c r="C287" s="18">
        <v>9780780814134</v>
      </c>
      <c r="D287" s="19" t="s">
        <v>578</v>
      </c>
      <c r="E287" s="19" t="s">
        <v>324</v>
      </c>
      <c r="F287" s="20">
        <v>3</v>
      </c>
      <c r="G287" s="21">
        <v>42810</v>
      </c>
      <c r="H287" s="20">
        <v>2015</v>
      </c>
      <c r="I287" s="19" t="s">
        <v>16</v>
      </c>
      <c r="J287" s="19" t="s">
        <v>84</v>
      </c>
      <c r="K287" s="22">
        <v>68.2</v>
      </c>
      <c r="L287" s="23" t="str">
        <f t="shared" si="14"/>
        <v/>
      </c>
      <c r="Q287" s="24" t="str">
        <f t="shared" si="12"/>
        <v>http://www.cengage.com/search/showresults.do?Ntk=APG&amp;Ntt=9780780814134&amp;N=197</v>
      </c>
      <c r="R287" s="7" t="s">
        <v>804</v>
      </c>
    </row>
    <row r="288" spans="1:18" s="2" customFormat="1" x14ac:dyDescent="0.3">
      <c r="A288" s="16"/>
      <c r="B288" s="25" t="str">
        <f t="shared" si="13"/>
        <v>Teen Health: Abuse and Violence Information for Teens</v>
      </c>
      <c r="C288" s="18">
        <v>9780780817449</v>
      </c>
      <c r="D288" s="19" t="s">
        <v>578</v>
      </c>
      <c r="E288" s="19" t="s">
        <v>324</v>
      </c>
      <c r="F288" s="20">
        <v>3</v>
      </c>
      <c r="G288" s="21">
        <v>43754</v>
      </c>
      <c r="H288" s="20">
        <v>2019</v>
      </c>
      <c r="I288" s="19" t="s">
        <v>16</v>
      </c>
      <c r="J288" s="19" t="s">
        <v>10</v>
      </c>
      <c r="K288" s="22">
        <v>68.2</v>
      </c>
      <c r="L288" s="23" t="str">
        <f t="shared" si="14"/>
        <v/>
      </c>
      <c r="Q288" s="24" t="str">
        <f t="shared" si="12"/>
        <v>http://www.cengage.com/search/showresults.do?Ntk=APG&amp;Ntt=9780780817449&amp;N=197</v>
      </c>
      <c r="R288" s="7" t="s">
        <v>805</v>
      </c>
    </row>
    <row r="289" spans="1:18" s="2" customFormat="1" x14ac:dyDescent="0.3">
      <c r="A289" s="16"/>
      <c r="B289" s="25" t="str">
        <f t="shared" si="13"/>
        <v>Teen Health: Accident and Safety Information for Teens</v>
      </c>
      <c r="C289" s="18">
        <v>9780780817401</v>
      </c>
      <c r="D289" s="19" t="s">
        <v>578</v>
      </c>
      <c r="E289" s="19" t="s">
        <v>324</v>
      </c>
      <c r="F289" s="20">
        <v>2</v>
      </c>
      <c r="G289" s="21">
        <v>43690</v>
      </c>
      <c r="H289" s="20">
        <v>2019</v>
      </c>
      <c r="I289" s="19" t="s">
        <v>16</v>
      </c>
      <c r="J289" s="19" t="s">
        <v>10</v>
      </c>
      <c r="K289" s="22">
        <v>68.2</v>
      </c>
      <c r="L289" s="23" t="str">
        <f t="shared" si="14"/>
        <v/>
      </c>
      <c r="Q289" s="24" t="str">
        <f t="shared" si="12"/>
        <v>http://www.cengage.com/search/showresults.do?Ntk=APG&amp;Ntt=9780780817401&amp;N=197</v>
      </c>
      <c r="R289" s="7" t="s">
        <v>806</v>
      </c>
    </row>
    <row r="290" spans="1:18" s="2" customFormat="1" x14ac:dyDescent="0.3">
      <c r="A290" s="16"/>
      <c r="B290" s="25" t="str">
        <f t="shared" si="13"/>
        <v>Teen Health: Alcohol Information For Teens</v>
      </c>
      <c r="C290" s="18">
        <v>9780780815643</v>
      </c>
      <c r="D290" s="19" t="s">
        <v>578</v>
      </c>
      <c r="E290" s="19" t="s">
        <v>324</v>
      </c>
      <c r="F290" s="20">
        <v>4</v>
      </c>
      <c r="G290" s="21">
        <v>42990</v>
      </c>
      <c r="H290" s="20">
        <v>2017</v>
      </c>
      <c r="I290" s="19" t="s">
        <v>16</v>
      </c>
      <c r="J290" s="19" t="s">
        <v>10</v>
      </c>
      <c r="K290" s="22">
        <v>68.2</v>
      </c>
      <c r="L290" s="23" t="str">
        <f t="shared" si="14"/>
        <v/>
      </c>
      <c r="Q290" s="24" t="str">
        <f t="shared" si="12"/>
        <v>http://www.cengage.com/search/showresults.do?Ntk=APG&amp;Ntt=9780780815643&amp;N=197</v>
      </c>
      <c r="R290" s="7" t="s">
        <v>807</v>
      </c>
    </row>
    <row r="291" spans="1:18" s="2" customFormat="1" x14ac:dyDescent="0.3">
      <c r="A291" s="16"/>
      <c r="B291" s="25" t="str">
        <f t="shared" si="13"/>
        <v>Teen Health: Allergy Information For Teens</v>
      </c>
      <c r="C291" s="18">
        <v>9780780815940</v>
      </c>
      <c r="D291" s="19" t="s">
        <v>578</v>
      </c>
      <c r="E291" s="19" t="s">
        <v>324</v>
      </c>
      <c r="F291" s="20">
        <v>3</v>
      </c>
      <c r="G291" s="21">
        <v>43112</v>
      </c>
      <c r="H291" s="20">
        <v>2017</v>
      </c>
      <c r="I291" s="19" t="s">
        <v>16</v>
      </c>
      <c r="J291" s="19" t="s">
        <v>10</v>
      </c>
      <c r="K291" s="22">
        <v>68.2</v>
      </c>
      <c r="L291" s="23" t="str">
        <f t="shared" si="14"/>
        <v/>
      </c>
      <c r="Q291" s="24" t="str">
        <f t="shared" si="12"/>
        <v>http://www.cengage.com/search/showresults.do?Ntk=APG&amp;Ntt=9780780815940&amp;N=197</v>
      </c>
      <c r="R291" s="7" t="s">
        <v>808</v>
      </c>
    </row>
    <row r="292" spans="1:18" s="2" customFormat="1" x14ac:dyDescent="0.3">
      <c r="A292" s="16"/>
      <c r="B292" s="25" t="str">
        <f t="shared" si="13"/>
        <v>Teen Health: Diabetes Information for Teens</v>
      </c>
      <c r="C292" s="18">
        <v>9780780817388</v>
      </c>
      <c r="D292" s="19" t="s">
        <v>578</v>
      </c>
      <c r="E292" s="19" t="s">
        <v>324</v>
      </c>
      <c r="F292" s="20">
        <v>3</v>
      </c>
      <c r="G292" s="21">
        <v>43690</v>
      </c>
      <c r="H292" s="20">
        <v>2019</v>
      </c>
      <c r="I292" s="19" t="s">
        <v>16</v>
      </c>
      <c r="J292" s="19" t="s">
        <v>10</v>
      </c>
      <c r="K292" s="22">
        <v>68.2</v>
      </c>
      <c r="L292" s="23" t="str">
        <f t="shared" si="14"/>
        <v/>
      </c>
      <c r="Q292" s="24" t="str">
        <f t="shared" si="12"/>
        <v>http://www.cengage.com/search/showresults.do?Ntk=APG&amp;Ntt=9780780817388&amp;N=197</v>
      </c>
      <c r="R292" s="7" t="s">
        <v>809</v>
      </c>
    </row>
    <row r="293" spans="1:18" s="2" customFormat="1" x14ac:dyDescent="0.3">
      <c r="A293" s="16"/>
      <c r="B293" s="25" t="str">
        <f t="shared" si="13"/>
        <v>Teen Health: Eating Disorders Information For Teens</v>
      </c>
      <c r="C293" s="18">
        <v>9780780815605</v>
      </c>
      <c r="D293" s="19" t="s">
        <v>578</v>
      </c>
      <c r="E293" s="19" t="s">
        <v>324</v>
      </c>
      <c r="F293" s="20">
        <v>4</v>
      </c>
      <c r="G293" s="21">
        <v>42885</v>
      </c>
      <c r="H293" s="20">
        <v>2017</v>
      </c>
      <c r="I293" s="19" t="s">
        <v>16</v>
      </c>
      <c r="J293" s="19" t="s">
        <v>10</v>
      </c>
      <c r="K293" s="22">
        <v>68.2</v>
      </c>
      <c r="L293" s="23" t="str">
        <f t="shared" si="14"/>
        <v/>
      </c>
      <c r="Q293" s="24" t="str">
        <f t="shared" si="12"/>
        <v>http://www.cengage.com/search/showresults.do?Ntk=APG&amp;Ntt=9780780815605&amp;N=197</v>
      </c>
      <c r="R293" s="7" t="s">
        <v>810</v>
      </c>
    </row>
    <row r="294" spans="1:18" s="2" customFormat="1" x14ac:dyDescent="0.3">
      <c r="A294" s="16"/>
      <c r="B294" s="25" t="str">
        <f t="shared" si="13"/>
        <v>Teen Health: Fitness Information For Teens</v>
      </c>
      <c r="C294" s="18">
        <v>9780780815865</v>
      </c>
      <c r="D294" s="19" t="s">
        <v>578</v>
      </c>
      <c r="E294" s="19" t="s">
        <v>324</v>
      </c>
      <c r="F294" s="20">
        <v>4</v>
      </c>
      <c r="G294" s="21">
        <v>43046</v>
      </c>
      <c r="H294" s="20">
        <v>2017</v>
      </c>
      <c r="I294" s="19" t="s">
        <v>16</v>
      </c>
      <c r="J294" s="19" t="s">
        <v>10</v>
      </c>
      <c r="K294" s="22">
        <v>68.2</v>
      </c>
      <c r="L294" s="23" t="str">
        <f t="shared" si="14"/>
        <v/>
      </c>
      <c r="Q294" s="24" t="str">
        <f t="shared" si="12"/>
        <v>http://www.cengage.com/search/showresults.do?Ntk=APG&amp;Ntt=9780780815865&amp;N=197</v>
      </c>
      <c r="R294" s="7" t="s">
        <v>811</v>
      </c>
    </row>
    <row r="295" spans="1:18" s="2" customFormat="1" x14ac:dyDescent="0.3">
      <c r="A295" s="16"/>
      <c r="B295" s="25" t="str">
        <f t="shared" si="13"/>
        <v>Teen Health: Learning Disabilities Information For Teens</v>
      </c>
      <c r="C295" s="18">
        <v>9780780814714</v>
      </c>
      <c r="D295" s="19" t="s">
        <v>578</v>
      </c>
      <c r="E295" s="19" t="s">
        <v>324</v>
      </c>
      <c r="F295" s="20">
        <v>2</v>
      </c>
      <c r="G295" s="21">
        <v>42811</v>
      </c>
      <c r="H295" s="20">
        <v>2017</v>
      </c>
      <c r="I295" s="19" t="s">
        <v>16</v>
      </c>
      <c r="J295" s="19" t="s">
        <v>10</v>
      </c>
      <c r="K295" s="22">
        <v>68.2</v>
      </c>
      <c r="L295" s="23" t="str">
        <f t="shared" si="14"/>
        <v/>
      </c>
      <c r="Q295" s="24" t="str">
        <f t="shared" si="12"/>
        <v>http://www.cengage.com/search/showresults.do?Ntk=APG&amp;Ntt=9780780814714&amp;N=197</v>
      </c>
      <c r="R295" s="7" t="s">
        <v>812</v>
      </c>
    </row>
    <row r="296" spans="1:18" s="2" customFormat="1" x14ac:dyDescent="0.3">
      <c r="A296" s="16"/>
      <c r="B296" s="25" t="str">
        <f t="shared" si="13"/>
        <v>Teen Health: Mental Health Information For Teens</v>
      </c>
      <c r="C296" s="18">
        <v>9780780815742</v>
      </c>
      <c r="D296" s="19" t="s">
        <v>578</v>
      </c>
      <c r="E296" s="19" t="s">
        <v>324</v>
      </c>
      <c r="F296" s="20">
        <v>5</v>
      </c>
      <c r="G296" s="21">
        <v>42975</v>
      </c>
      <c r="H296" s="20">
        <v>2017</v>
      </c>
      <c r="I296" s="19" t="s">
        <v>16</v>
      </c>
      <c r="J296" s="19" t="s">
        <v>10</v>
      </c>
      <c r="K296" s="22">
        <v>68.2</v>
      </c>
      <c r="L296" s="23" t="str">
        <f t="shared" si="14"/>
        <v/>
      </c>
      <c r="Q296" s="24" t="str">
        <f t="shared" si="12"/>
        <v>http://www.cengage.com/search/showresults.do?Ntk=APG&amp;Ntt=9780780815742&amp;N=197</v>
      </c>
      <c r="R296" s="7" t="s">
        <v>813</v>
      </c>
    </row>
    <row r="297" spans="1:18" s="2" customFormat="1" x14ac:dyDescent="0.3">
      <c r="A297" s="16"/>
      <c r="B297" s="25" t="str">
        <f t="shared" si="13"/>
        <v>Teen Health: Pregnancy Information For Teens</v>
      </c>
      <c r="C297" s="18">
        <v>9780780815582</v>
      </c>
      <c r="D297" s="19" t="s">
        <v>578</v>
      </c>
      <c r="E297" s="19" t="s">
        <v>324</v>
      </c>
      <c r="F297" s="20">
        <v>3</v>
      </c>
      <c r="G297" s="21">
        <v>42859</v>
      </c>
      <c r="H297" s="20">
        <v>2017</v>
      </c>
      <c r="I297" s="19" t="s">
        <v>16</v>
      </c>
      <c r="J297" s="19" t="s">
        <v>10</v>
      </c>
      <c r="K297" s="22">
        <v>68.2</v>
      </c>
      <c r="L297" s="23" t="str">
        <f t="shared" si="14"/>
        <v/>
      </c>
      <c r="Q297" s="24" t="str">
        <f t="shared" si="12"/>
        <v>http://www.cengage.com/search/showresults.do?Ntk=APG&amp;Ntt=9780780815582&amp;N=197</v>
      </c>
      <c r="R297" s="7" t="s">
        <v>814</v>
      </c>
    </row>
    <row r="298" spans="1:18" s="2" customFormat="1" x14ac:dyDescent="0.3">
      <c r="A298" s="16"/>
      <c r="B298" s="25" t="str">
        <f t="shared" si="13"/>
        <v>Teen Health: Skin Health Information For Teens</v>
      </c>
      <c r="C298" s="18">
        <v>9780780815803</v>
      </c>
      <c r="D298" s="19" t="s">
        <v>578</v>
      </c>
      <c r="E298" s="19" t="s">
        <v>324</v>
      </c>
      <c r="F298" s="20">
        <v>4</v>
      </c>
      <c r="G298" s="21">
        <v>43025</v>
      </c>
      <c r="H298" s="20">
        <v>2017</v>
      </c>
      <c r="I298" s="19" t="s">
        <v>16</v>
      </c>
      <c r="J298" s="19" t="s">
        <v>10</v>
      </c>
      <c r="K298" s="22">
        <v>68.2</v>
      </c>
      <c r="L298" s="23" t="str">
        <f t="shared" si="14"/>
        <v/>
      </c>
      <c r="Q298" s="24" t="str">
        <f t="shared" si="12"/>
        <v>http://www.cengage.com/search/showresults.do?Ntk=APG&amp;Ntt=9780780815803&amp;N=197</v>
      </c>
      <c r="R298" s="7" t="s">
        <v>815</v>
      </c>
    </row>
    <row r="299" spans="1:18" s="2" customFormat="1" x14ac:dyDescent="0.3">
      <c r="A299" s="16"/>
      <c r="B299" s="25" t="str">
        <f t="shared" si="13"/>
        <v>Teen Health: Sports Injuries Information For Teens</v>
      </c>
      <c r="C299" s="18">
        <v>9780780815681</v>
      </c>
      <c r="D299" s="19" t="s">
        <v>578</v>
      </c>
      <c r="E299" s="19" t="s">
        <v>324</v>
      </c>
      <c r="F299" s="20">
        <v>4</v>
      </c>
      <c r="G299" s="21">
        <v>43024</v>
      </c>
      <c r="H299" s="20">
        <v>2017</v>
      </c>
      <c r="I299" s="19" t="s">
        <v>16</v>
      </c>
      <c r="J299" s="19" t="s">
        <v>10</v>
      </c>
      <c r="K299" s="22">
        <v>68.2</v>
      </c>
      <c r="L299" s="23" t="str">
        <f t="shared" si="14"/>
        <v/>
      </c>
      <c r="Q299" s="24" t="str">
        <f t="shared" si="12"/>
        <v>http://www.cengage.com/search/showresults.do?Ntk=APG&amp;Ntt=9780780815681&amp;N=197</v>
      </c>
      <c r="R299" s="7" t="s">
        <v>816</v>
      </c>
    </row>
    <row r="300" spans="1:18" s="2" customFormat="1" x14ac:dyDescent="0.3">
      <c r="A300" s="16"/>
      <c r="B300" s="25" t="str">
        <f t="shared" si="13"/>
        <v>Teen Health: Stress Information For Teens</v>
      </c>
      <c r="C300" s="18">
        <v>9780780815902</v>
      </c>
      <c r="D300" s="19" t="s">
        <v>578</v>
      </c>
      <c r="E300" s="19" t="s">
        <v>324</v>
      </c>
      <c r="F300" s="20">
        <v>3</v>
      </c>
      <c r="G300" s="21">
        <v>43087</v>
      </c>
      <c r="H300" s="20">
        <v>2017</v>
      </c>
      <c r="I300" s="19" t="s">
        <v>16</v>
      </c>
      <c r="J300" s="19" t="s">
        <v>10</v>
      </c>
      <c r="K300" s="22">
        <v>68.2</v>
      </c>
      <c r="L300" s="23" t="str">
        <f t="shared" si="14"/>
        <v/>
      </c>
      <c r="Q300" s="24" t="str">
        <f t="shared" si="12"/>
        <v>http://www.cengage.com/search/showresults.do?Ntk=APG&amp;Ntt=9780780815902&amp;N=197</v>
      </c>
      <c r="R300" s="7" t="s">
        <v>817</v>
      </c>
    </row>
    <row r="301" spans="1:18" s="2" customFormat="1" x14ac:dyDescent="0.3">
      <c r="A301" s="16"/>
      <c r="B301" s="25" t="str">
        <f t="shared" si="13"/>
        <v>Teen Health: Suicide Information For Teens</v>
      </c>
      <c r="C301" s="18">
        <v>9780780814899</v>
      </c>
      <c r="D301" s="19" t="s">
        <v>578</v>
      </c>
      <c r="E301" s="19" t="s">
        <v>324</v>
      </c>
      <c r="F301" s="20">
        <v>3</v>
      </c>
      <c r="G301" s="21">
        <v>42842</v>
      </c>
      <c r="H301" s="20">
        <v>2017</v>
      </c>
      <c r="I301" s="19" t="s">
        <v>16</v>
      </c>
      <c r="J301" s="19" t="s">
        <v>10</v>
      </c>
      <c r="K301" s="22">
        <v>68.2</v>
      </c>
      <c r="L301" s="23" t="str">
        <f t="shared" si="14"/>
        <v/>
      </c>
      <c r="Q301" s="24" t="str">
        <f t="shared" si="12"/>
        <v>http://www.cengage.com/search/showresults.do?Ntk=APG&amp;Ntt=9780780814899&amp;N=197</v>
      </c>
      <c r="R301" s="7" t="s">
        <v>818</v>
      </c>
    </row>
    <row r="302" spans="1:18" s="2" customFormat="1" x14ac:dyDescent="0.3">
      <c r="A302" s="16"/>
      <c r="B302" s="25" t="str">
        <f t="shared" si="13"/>
        <v>The Cold War Chronicles: NATO, the Warsaw Pact, and the Iron Curtain</v>
      </c>
      <c r="C302" s="18">
        <v>9781502627216</v>
      </c>
      <c r="D302" s="19" t="s">
        <v>510</v>
      </c>
      <c r="E302" s="19" t="s">
        <v>139</v>
      </c>
      <c r="F302" s="20">
        <v>1</v>
      </c>
      <c r="G302" s="21">
        <v>43152</v>
      </c>
      <c r="H302" s="20">
        <v>2018</v>
      </c>
      <c r="I302" s="19" t="s">
        <v>9</v>
      </c>
      <c r="J302" s="19" t="s">
        <v>10</v>
      </c>
      <c r="K302" s="22">
        <v>47.08</v>
      </c>
      <c r="L302" s="23" t="str">
        <f t="shared" si="14"/>
        <v/>
      </c>
      <c r="Q302" s="24" t="str">
        <f t="shared" si="12"/>
        <v>http://www.cengage.com/search/showresults.do?Ntk=APG&amp;Ntt=9781502627216&amp;N=197</v>
      </c>
      <c r="R302" s="7" t="s">
        <v>819</v>
      </c>
    </row>
    <row r="303" spans="1:18" s="2" customFormat="1" ht="28.8" x14ac:dyDescent="0.3">
      <c r="A303" s="16"/>
      <c r="B303" s="25" t="str">
        <f t="shared" si="13"/>
        <v>The Cold War Chronicles: Nuclear Proliferation, the Military-Industrial Complex, and the Arms Race</v>
      </c>
      <c r="C303" s="18">
        <v>9781502627247</v>
      </c>
      <c r="D303" s="19" t="s">
        <v>510</v>
      </c>
      <c r="E303" s="19" t="s">
        <v>139</v>
      </c>
      <c r="F303" s="20">
        <v>1</v>
      </c>
      <c r="G303" s="21">
        <v>43152</v>
      </c>
      <c r="H303" s="20">
        <v>2018</v>
      </c>
      <c r="I303" s="19" t="s">
        <v>9</v>
      </c>
      <c r="J303" s="19" t="s">
        <v>10</v>
      </c>
      <c r="K303" s="22">
        <v>47.08</v>
      </c>
      <c r="L303" s="23" t="str">
        <f t="shared" si="14"/>
        <v/>
      </c>
      <c r="Q303" s="24" t="str">
        <f t="shared" si="12"/>
        <v>http://www.cengage.com/search/showresults.do?Ntk=APG&amp;Ntt=9781502627247&amp;N=197</v>
      </c>
      <c r="R303" s="7" t="s">
        <v>820</v>
      </c>
    </row>
    <row r="304" spans="1:18" s="2" customFormat="1" x14ac:dyDescent="0.3">
      <c r="A304" s="16"/>
      <c r="B304" s="25" t="str">
        <f t="shared" si="13"/>
        <v>The Cold War Chronicles: Sputnik and the Space Race</v>
      </c>
      <c r="C304" s="18">
        <v>9781502627223</v>
      </c>
      <c r="D304" s="19" t="s">
        <v>510</v>
      </c>
      <c r="E304" s="19" t="s">
        <v>139</v>
      </c>
      <c r="F304" s="20">
        <v>1</v>
      </c>
      <c r="G304" s="21">
        <v>43152</v>
      </c>
      <c r="H304" s="20">
        <v>2018</v>
      </c>
      <c r="I304" s="19" t="s">
        <v>9</v>
      </c>
      <c r="J304" s="19" t="s">
        <v>10</v>
      </c>
      <c r="K304" s="22">
        <v>47.08</v>
      </c>
      <c r="L304" s="23" t="str">
        <f t="shared" si="14"/>
        <v/>
      </c>
      <c r="Q304" s="24" t="str">
        <f t="shared" si="12"/>
        <v>http://www.cengage.com/search/showresults.do?Ntk=APG&amp;Ntt=9781502627223&amp;N=197</v>
      </c>
      <c r="R304" s="7" t="s">
        <v>821</v>
      </c>
    </row>
    <row r="305" spans="1:18" s="2" customFormat="1" x14ac:dyDescent="0.3">
      <c r="A305" s="16"/>
      <c r="B305" s="25" t="str">
        <f t="shared" si="13"/>
        <v>The Cold War Chronicles: Superpower Rivalries and Proxy Warfare</v>
      </c>
      <c r="C305" s="18">
        <v>9781502627254</v>
      </c>
      <c r="D305" s="19" t="s">
        <v>510</v>
      </c>
      <c r="E305" s="19" t="s">
        <v>139</v>
      </c>
      <c r="F305" s="20">
        <v>1</v>
      </c>
      <c r="G305" s="21">
        <v>43152</v>
      </c>
      <c r="H305" s="20">
        <v>2018</v>
      </c>
      <c r="I305" s="19" t="s">
        <v>9</v>
      </c>
      <c r="J305" s="19" t="s">
        <v>10</v>
      </c>
      <c r="K305" s="22">
        <v>47.08</v>
      </c>
      <c r="L305" s="23" t="str">
        <f t="shared" si="14"/>
        <v/>
      </c>
      <c r="Q305" s="24" t="str">
        <f t="shared" si="12"/>
        <v>http://www.cengage.com/search/showresults.do?Ntk=APG&amp;Ntt=9781502627254&amp;N=197</v>
      </c>
      <c r="R305" s="7" t="s">
        <v>822</v>
      </c>
    </row>
    <row r="306" spans="1:18" s="2" customFormat="1" x14ac:dyDescent="0.3">
      <c r="A306" s="16"/>
      <c r="B306" s="25" t="str">
        <f t="shared" si="13"/>
        <v>The Cold War Chronicles: The Bay of Pigs and the Cuban Missile Crisis</v>
      </c>
      <c r="C306" s="18">
        <v>9781502628640</v>
      </c>
      <c r="D306" s="19" t="s">
        <v>510</v>
      </c>
      <c r="E306" s="19" t="s">
        <v>139</v>
      </c>
      <c r="F306" s="20">
        <v>1</v>
      </c>
      <c r="G306" s="21">
        <v>43152</v>
      </c>
      <c r="H306" s="20">
        <v>2018</v>
      </c>
      <c r="I306" s="19" t="s">
        <v>9</v>
      </c>
      <c r="J306" s="19" t="s">
        <v>10</v>
      </c>
      <c r="K306" s="22">
        <v>47.08</v>
      </c>
      <c r="L306" s="23" t="str">
        <f t="shared" si="14"/>
        <v/>
      </c>
      <c r="Q306" s="24" t="str">
        <f t="shared" si="12"/>
        <v>http://www.cengage.com/search/showresults.do?Ntk=APG&amp;Ntt=9781502628640&amp;N=197</v>
      </c>
      <c r="R306" s="7" t="s">
        <v>823</v>
      </c>
    </row>
    <row r="307" spans="1:18" s="2" customFormat="1" ht="28.8" x14ac:dyDescent="0.3">
      <c r="A307" s="16"/>
      <c r="B307" s="25" t="str">
        <f t="shared" si="13"/>
        <v>The Cold War Chronicles: The Collapse of Communism and the Breakup of the Soviet Union</v>
      </c>
      <c r="C307" s="18">
        <v>9781502627261</v>
      </c>
      <c r="D307" s="19" t="s">
        <v>510</v>
      </c>
      <c r="E307" s="19" t="s">
        <v>139</v>
      </c>
      <c r="F307" s="20">
        <v>1</v>
      </c>
      <c r="G307" s="21">
        <v>43152</v>
      </c>
      <c r="H307" s="20">
        <v>2018</v>
      </c>
      <c r="I307" s="19" t="s">
        <v>9</v>
      </c>
      <c r="J307" s="19" t="s">
        <v>10</v>
      </c>
      <c r="K307" s="22">
        <v>47.08</v>
      </c>
      <c r="L307" s="23" t="str">
        <f t="shared" si="14"/>
        <v/>
      </c>
      <c r="Q307" s="24" t="str">
        <f t="shared" si="12"/>
        <v>http://www.cengage.com/search/showresults.do?Ntk=APG&amp;Ntt=9781502627261&amp;N=197</v>
      </c>
      <c r="R307" s="7" t="s">
        <v>824</v>
      </c>
    </row>
    <row r="308" spans="1:18" s="2" customFormat="1" x14ac:dyDescent="0.3">
      <c r="A308" s="16"/>
      <c r="B308" s="25" t="str">
        <f t="shared" si="13"/>
        <v>The Cold War Chronicles: The Legacy of the Cold War</v>
      </c>
      <c r="C308" s="18">
        <v>9781502628664</v>
      </c>
      <c r="D308" s="19" t="s">
        <v>510</v>
      </c>
      <c r="E308" s="19" t="s">
        <v>139</v>
      </c>
      <c r="F308" s="20">
        <v>1</v>
      </c>
      <c r="G308" s="21">
        <v>43152</v>
      </c>
      <c r="H308" s="20">
        <v>2018</v>
      </c>
      <c r="I308" s="19" t="s">
        <v>9</v>
      </c>
      <c r="J308" s="19" t="s">
        <v>10</v>
      </c>
      <c r="K308" s="22">
        <v>47.08</v>
      </c>
      <c r="L308" s="23" t="str">
        <f t="shared" si="14"/>
        <v/>
      </c>
      <c r="Q308" s="24" t="str">
        <f t="shared" si="12"/>
        <v>http://www.cengage.com/search/showresults.do?Ntk=APG&amp;Ntt=9781502628664&amp;N=197</v>
      </c>
      <c r="R308" s="7" t="s">
        <v>825</v>
      </c>
    </row>
    <row r="309" spans="1:18" s="2" customFormat="1" x14ac:dyDescent="0.3">
      <c r="A309" s="16"/>
      <c r="B309" s="25" t="str">
        <f t="shared" si="13"/>
        <v>The Cold War Chronicles: The Marshall Plan and the Truman Doctrine</v>
      </c>
      <c r="C309" s="18">
        <v>9781502627230</v>
      </c>
      <c r="D309" s="19" t="s">
        <v>510</v>
      </c>
      <c r="E309" s="19" t="s">
        <v>139</v>
      </c>
      <c r="F309" s="20">
        <v>1</v>
      </c>
      <c r="G309" s="21">
        <v>43152</v>
      </c>
      <c r="H309" s="20">
        <v>2018</v>
      </c>
      <c r="I309" s="19" t="s">
        <v>9</v>
      </c>
      <c r="J309" s="19" t="s">
        <v>10</v>
      </c>
      <c r="K309" s="22">
        <v>47.08</v>
      </c>
      <c r="L309" s="23" t="str">
        <f t="shared" si="14"/>
        <v/>
      </c>
      <c r="Q309" s="24" t="str">
        <f t="shared" si="12"/>
        <v>http://www.cengage.com/search/showresults.do?Ntk=APG&amp;Ntt=9781502627230&amp;N=197</v>
      </c>
      <c r="R309" s="7" t="s">
        <v>826</v>
      </c>
    </row>
    <row r="310" spans="1:18" s="2" customFormat="1" ht="43.2" x14ac:dyDescent="0.3">
      <c r="A310" s="16"/>
      <c r="B310" s="25" t="str">
        <f t="shared" si="13"/>
        <v>The History of the LGBTQ+ Rights Movement: Act Up!: The War Against HIV in the LGBTQ+ Community</v>
      </c>
      <c r="C310" s="18">
        <v>9781538381250</v>
      </c>
      <c r="D310" s="19" t="s">
        <v>558</v>
      </c>
      <c r="E310" s="19" t="s">
        <v>81</v>
      </c>
      <c r="F310" s="20">
        <v>1</v>
      </c>
      <c r="G310" s="21">
        <v>43704</v>
      </c>
      <c r="H310" s="20">
        <v>2019</v>
      </c>
      <c r="I310" s="19" t="s">
        <v>16</v>
      </c>
      <c r="J310" s="19" t="s">
        <v>10</v>
      </c>
      <c r="K310" s="22">
        <v>40.81</v>
      </c>
      <c r="L310" s="23" t="str">
        <f t="shared" si="14"/>
        <v/>
      </c>
      <c r="Q310" s="24" t="str">
        <f t="shared" si="12"/>
        <v>http://www.cengage.com/search/showresults.do?Ntk=APG&amp;Ntt=9781538381250&amp;N=197</v>
      </c>
      <c r="R310" s="7" t="s">
        <v>827</v>
      </c>
    </row>
    <row r="311" spans="1:18" s="2" customFormat="1" ht="43.2" x14ac:dyDescent="0.3">
      <c r="A311" s="16"/>
      <c r="B311" s="25" t="str">
        <f t="shared" si="13"/>
        <v>The History of the LGBTQ+ Rights Movement: Beyond Gender Binaries: The History of Trans, Intersex, and Third-Gender Individuals</v>
      </c>
      <c r="C311" s="18">
        <v>9781538381274</v>
      </c>
      <c r="D311" s="19" t="s">
        <v>558</v>
      </c>
      <c r="E311" s="19" t="s">
        <v>81</v>
      </c>
      <c r="F311" s="20">
        <v>1</v>
      </c>
      <c r="G311" s="21">
        <v>43704</v>
      </c>
      <c r="H311" s="20">
        <v>2019</v>
      </c>
      <c r="I311" s="19" t="s">
        <v>16</v>
      </c>
      <c r="J311" s="19" t="s">
        <v>10</v>
      </c>
      <c r="K311" s="22">
        <v>40.81</v>
      </c>
      <c r="L311" s="23" t="str">
        <f t="shared" si="14"/>
        <v/>
      </c>
      <c r="Q311" s="24" t="str">
        <f t="shared" si="12"/>
        <v>http://www.cengage.com/search/showresults.do?Ntk=APG&amp;Ntt=9781538381274&amp;N=197</v>
      </c>
      <c r="R311" s="7" t="s">
        <v>828</v>
      </c>
    </row>
    <row r="312" spans="1:18" s="2" customFormat="1" ht="43.2" x14ac:dyDescent="0.3">
      <c r="A312" s="16"/>
      <c r="B312" s="25" t="str">
        <f t="shared" si="13"/>
        <v>The History of the LGBTQ+ Rights Movement: Pioneers of LGBTQ+ Rights</v>
      </c>
      <c r="C312" s="18">
        <v>9781538381311</v>
      </c>
      <c r="D312" s="19" t="s">
        <v>558</v>
      </c>
      <c r="E312" s="19" t="s">
        <v>81</v>
      </c>
      <c r="F312" s="20">
        <v>1</v>
      </c>
      <c r="G312" s="21">
        <v>43704</v>
      </c>
      <c r="H312" s="20">
        <v>2019</v>
      </c>
      <c r="I312" s="19" t="s">
        <v>16</v>
      </c>
      <c r="J312" s="19" t="s">
        <v>10</v>
      </c>
      <c r="K312" s="22">
        <v>40.81</v>
      </c>
      <c r="L312" s="23" t="str">
        <f t="shared" si="14"/>
        <v/>
      </c>
      <c r="Q312" s="24" t="str">
        <f t="shared" si="12"/>
        <v>http://www.cengage.com/search/showresults.do?Ntk=APG&amp;Ntt=9781538381311&amp;N=197</v>
      </c>
      <c r="R312" s="7" t="s">
        <v>829</v>
      </c>
    </row>
    <row r="313" spans="1:18" s="2" customFormat="1" ht="43.2" x14ac:dyDescent="0.3">
      <c r="A313" s="16"/>
      <c r="B313" s="25" t="str">
        <f t="shared" si="13"/>
        <v>The History of the LGBTQ+ Rights Movement: The Early History of the Gay Rights Movement</v>
      </c>
      <c r="C313" s="18">
        <v>9781538381298</v>
      </c>
      <c r="D313" s="19" t="s">
        <v>558</v>
      </c>
      <c r="E313" s="19" t="s">
        <v>81</v>
      </c>
      <c r="F313" s="20">
        <v>1</v>
      </c>
      <c r="G313" s="21">
        <v>43704</v>
      </c>
      <c r="H313" s="20">
        <v>2019</v>
      </c>
      <c r="I313" s="19" t="s">
        <v>16</v>
      </c>
      <c r="J313" s="19" t="s">
        <v>10</v>
      </c>
      <c r="K313" s="22">
        <v>40.81</v>
      </c>
      <c r="L313" s="23" t="str">
        <f t="shared" si="14"/>
        <v/>
      </c>
      <c r="Q313" s="24" t="str">
        <f t="shared" si="12"/>
        <v>http://www.cengage.com/search/showresults.do?Ntk=APG&amp;Ntt=9781538381298&amp;N=197</v>
      </c>
      <c r="R313" s="7" t="s">
        <v>830</v>
      </c>
    </row>
    <row r="314" spans="1:18" s="2" customFormat="1" ht="43.2" x14ac:dyDescent="0.3">
      <c r="A314" s="16"/>
      <c r="B314" s="25" t="str">
        <f t="shared" si="13"/>
        <v>The History of the LGBTQ+ Rights Movement: The Gay Liberation Movement: Before and After Stonewall</v>
      </c>
      <c r="C314" s="18">
        <v>9781538381359</v>
      </c>
      <c r="D314" s="19" t="s">
        <v>558</v>
      </c>
      <c r="E314" s="19" t="s">
        <v>81</v>
      </c>
      <c r="F314" s="20">
        <v>1</v>
      </c>
      <c r="G314" s="21">
        <v>43704</v>
      </c>
      <c r="H314" s="20">
        <v>2019</v>
      </c>
      <c r="I314" s="19" t="s">
        <v>16</v>
      </c>
      <c r="J314" s="19" t="s">
        <v>10</v>
      </c>
      <c r="K314" s="22">
        <v>40.81</v>
      </c>
      <c r="L314" s="23" t="str">
        <f t="shared" si="14"/>
        <v/>
      </c>
      <c r="Q314" s="24" t="str">
        <f t="shared" si="12"/>
        <v>http://www.cengage.com/search/showresults.do?Ntk=APG&amp;Ntt=9781538381359&amp;N=197</v>
      </c>
      <c r="R314" s="7" t="s">
        <v>831</v>
      </c>
    </row>
    <row r="315" spans="1:18" s="2" customFormat="1" ht="43.2" x14ac:dyDescent="0.3">
      <c r="A315" s="16"/>
      <c r="B315" s="25" t="str">
        <f t="shared" si="13"/>
        <v>The History of the LGBTQ+ Rights Movement: The Road to Marriage Equality</v>
      </c>
      <c r="C315" s="18">
        <v>9781538381335</v>
      </c>
      <c r="D315" s="19" t="s">
        <v>558</v>
      </c>
      <c r="E315" s="19" t="s">
        <v>81</v>
      </c>
      <c r="F315" s="20">
        <v>1</v>
      </c>
      <c r="G315" s="21">
        <v>43704</v>
      </c>
      <c r="H315" s="20">
        <v>2019</v>
      </c>
      <c r="I315" s="19" t="s">
        <v>16</v>
      </c>
      <c r="J315" s="19" t="s">
        <v>10</v>
      </c>
      <c r="K315" s="22">
        <v>40.81</v>
      </c>
      <c r="L315" s="23" t="str">
        <f t="shared" si="14"/>
        <v/>
      </c>
      <c r="Q315" s="24" t="str">
        <f t="shared" si="12"/>
        <v>http://www.cengage.com/search/showresults.do?Ntk=APG&amp;Ntt=9781538381335&amp;N=197</v>
      </c>
      <c r="R315" s="7" t="s">
        <v>832</v>
      </c>
    </row>
    <row r="316" spans="1:18" s="2" customFormat="1" x14ac:dyDescent="0.3">
      <c r="A316" s="16"/>
      <c r="B316" s="25" t="str">
        <f t="shared" si="13"/>
        <v>The Interwar Years: Arab Nationalism and Zionism</v>
      </c>
      <c r="C316" s="18">
        <v>9781502627155</v>
      </c>
      <c r="D316" s="19" t="s">
        <v>510</v>
      </c>
      <c r="E316" s="19" t="s">
        <v>139</v>
      </c>
      <c r="F316" s="20">
        <v>1</v>
      </c>
      <c r="G316" s="21">
        <v>43152</v>
      </c>
      <c r="H316" s="20">
        <v>2018</v>
      </c>
      <c r="I316" s="19" t="s">
        <v>9</v>
      </c>
      <c r="J316" s="19" t="s">
        <v>10</v>
      </c>
      <c r="K316" s="22">
        <v>50.21</v>
      </c>
      <c r="L316" s="23" t="str">
        <f t="shared" si="14"/>
        <v/>
      </c>
      <c r="Q316" s="24" t="str">
        <f t="shared" si="12"/>
        <v>http://www.cengage.com/search/showresults.do?Ntk=APG&amp;Ntt=9781502627155&amp;N=197</v>
      </c>
      <c r="R316" s="7" t="s">
        <v>833</v>
      </c>
    </row>
    <row r="317" spans="1:18" s="2" customFormat="1" x14ac:dyDescent="0.3">
      <c r="A317" s="16"/>
      <c r="B317" s="25" t="str">
        <f t="shared" si="13"/>
        <v>The Interwar Years: The Great Depression</v>
      </c>
      <c r="C317" s="18">
        <v>9781502627148</v>
      </c>
      <c r="D317" s="19" t="s">
        <v>510</v>
      </c>
      <c r="E317" s="19" t="s">
        <v>139</v>
      </c>
      <c r="F317" s="20">
        <v>1</v>
      </c>
      <c r="G317" s="21">
        <v>43152</v>
      </c>
      <c r="H317" s="20">
        <v>2018</v>
      </c>
      <c r="I317" s="19" t="s">
        <v>9</v>
      </c>
      <c r="J317" s="19" t="s">
        <v>10</v>
      </c>
      <c r="K317" s="22">
        <v>50.21</v>
      </c>
      <c r="L317" s="23" t="str">
        <f t="shared" si="14"/>
        <v/>
      </c>
      <c r="Q317" s="24" t="str">
        <f t="shared" si="12"/>
        <v>http://www.cengage.com/search/showresults.do?Ntk=APG&amp;Ntt=9781502627148&amp;N=197</v>
      </c>
      <c r="R317" s="7" t="s">
        <v>834</v>
      </c>
    </row>
    <row r="318" spans="1:18" s="2" customFormat="1" x14ac:dyDescent="0.3">
      <c r="A318" s="16"/>
      <c r="B318" s="25" t="str">
        <f t="shared" si="13"/>
        <v>The Interwar Years: The Spanish Civil War</v>
      </c>
      <c r="C318" s="18">
        <v>9781502627162</v>
      </c>
      <c r="D318" s="19" t="s">
        <v>510</v>
      </c>
      <c r="E318" s="19" t="s">
        <v>139</v>
      </c>
      <c r="F318" s="20">
        <v>1</v>
      </c>
      <c r="G318" s="21">
        <v>43152</v>
      </c>
      <c r="H318" s="20">
        <v>2018</v>
      </c>
      <c r="I318" s="19" t="s">
        <v>9</v>
      </c>
      <c r="J318" s="19" t="s">
        <v>10</v>
      </c>
      <c r="K318" s="22">
        <v>50.21</v>
      </c>
      <c r="L318" s="23" t="str">
        <f t="shared" si="14"/>
        <v/>
      </c>
      <c r="Q318" s="24" t="str">
        <f t="shared" si="12"/>
        <v>http://www.cengage.com/search/showresults.do?Ntk=APG&amp;Ntt=9781502627162&amp;N=197</v>
      </c>
      <c r="R318" s="7" t="s">
        <v>835</v>
      </c>
    </row>
    <row r="319" spans="1:18" s="2" customFormat="1" x14ac:dyDescent="0.3">
      <c r="A319" s="16"/>
      <c r="B319" s="25" t="str">
        <f t="shared" si="13"/>
        <v>The Interwar Years: The Treaty of Versailles and the League of Nations</v>
      </c>
      <c r="C319" s="18">
        <v>9781502627100</v>
      </c>
      <c r="D319" s="19" t="s">
        <v>510</v>
      </c>
      <c r="E319" s="19" t="s">
        <v>139</v>
      </c>
      <c r="F319" s="20">
        <v>1</v>
      </c>
      <c r="G319" s="21">
        <v>43152</v>
      </c>
      <c r="H319" s="20">
        <v>2018</v>
      </c>
      <c r="I319" s="19" t="s">
        <v>9</v>
      </c>
      <c r="J319" s="19" t="s">
        <v>10</v>
      </c>
      <c r="K319" s="22">
        <v>50.21</v>
      </c>
      <c r="L319" s="23" t="str">
        <f t="shared" si="14"/>
        <v/>
      </c>
      <c r="Q319" s="24" t="str">
        <f t="shared" si="12"/>
        <v>http://www.cengage.com/search/showresults.do?Ntk=APG&amp;Ntt=9781502627100&amp;N=197</v>
      </c>
      <c r="R319" s="7" t="s">
        <v>836</v>
      </c>
    </row>
    <row r="320" spans="1:18" s="2" customFormat="1" x14ac:dyDescent="0.3">
      <c r="A320" s="16"/>
      <c r="B320" s="25" t="str">
        <f t="shared" si="13"/>
        <v>The Interwar Years: The Weimar Republic and the Rise of Fascism</v>
      </c>
      <c r="C320" s="18">
        <v>9781502627179</v>
      </c>
      <c r="D320" s="19" t="s">
        <v>510</v>
      </c>
      <c r="E320" s="19" t="s">
        <v>139</v>
      </c>
      <c r="F320" s="20">
        <v>1</v>
      </c>
      <c r="G320" s="21">
        <v>43152</v>
      </c>
      <c r="H320" s="20">
        <v>2018</v>
      </c>
      <c r="I320" s="19" t="s">
        <v>9</v>
      </c>
      <c r="J320" s="19" t="s">
        <v>10</v>
      </c>
      <c r="K320" s="22">
        <v>50.21</v>
      </c>
      <c r="L320" s="23" t="str">
        <f t="shared" si="14"/>
        <v/>
      </c>
      <c r="Q320" s="24" t="str">
        <f t="shared" si="12"/>
        <v>http://www.cengage.com/search/showresults.do?Ntk=APG&amp;Ntt=9781502627179&amp;N=197</v>
      </c>
      <c r="R320" s="7" t="s">
        <v>837</v>
      </c>
    </row>
    <row r="321" spans="1:18" s="2" customFormat="1" x14ac:dyDescent="0.3">
      <c r="A321" s="16"/>
      <c r="B321" s="25" t="str">
        <f t="shared" si="13"/>
        <v>The Interwar Years: The Women’s Suffrage Movement</v>
      </c>
      <c r="C321" s="18">
        <v>9781502627124</v>
      </c>
      <c r="D321" s="19" t="s">
        <v>510</v>
      </c>
      <c r="E321" s="19" t="s">
        <v>139</v>
      </c>
      <c r="F321" s="20">
        <v>1</v>
      </c>
      <c r="G321" s="21">
        <v>43152</v>
      </c>
      <c r="H321" s="20">
        <v>2018</v>
      </c>
      <c r="I321" s="19" t="s">
        <v>9</v>
      </c>
      <c r="J321" s="19" t="s">
        <v>10</v>
      </c>
      <c r="K321" s="22">
        <v>50.21</v>
      </c>
      <c r="L321" s="23" t="str">
        <f t="shared" si="14"/>
        <v/>
      </c>
      <c r="Q321" s="24" t="str">
        <f t="shared" si="12"/>
        <v>http://www.cengage.com/search/showresults.do?Ntk=APG&amp;Ntt=9781502627124&amp;N=197</v>
      </c>
      <c r="R321" s="7" t="s">
        <v>838</v>
      </c>
    </row>
    <row r="322" spans="1:18" s="2" customFormat="1" ht="43.2" x14ac:dyDescent="0.3">
      <c r="A322" s="16"/>
      <c r="B322" s="25" t="str">
        <f t="shared" si="13"/>
        <v>The LGBTQ+ Guide to Beating Bullying: Beating Bullying at Home and in Your Community</v>
      </c>
      <c r="C322" s="18">
        <v>9781508174257</v>
      </c>
      <c r="D322" s="19" t="s">
        <v>558</v>
      </c>
      <c r="E322" s="19" t="s">
        <v>81</v>
      </c>
      <c r="F322" s="20">
        <v>1</v>
      </c>
      <c r="G322" s="21">
        <v>43173</v>
      </c>
      <c r="H322" s="20">
        <v>2018</v>
      </c>
      <c r="I322" s="19" t="s">
        <v>16</v>
      </c>
      <c r="J322" s="19" t="s">
        <v>10</v>
      </c>
      <c r="K322" s="22">
        <v>37.9</v>
      </c>
      <c r="L322" s="23" t="str">
        <f t="shared" si="14"/>
        <v/>
      </c>
      <c r="Q322" s="24" t="str">
        <f t="shared" si="12"/>
        <v>http://www.cengage.com/search/showresults.do?Ntk=APG&amp;Ntt=9781508174257&amp;N=197</v>
      </c>
      <c r="R322" s="7" t="s">
        <v>839</v>
      </c>
    </row>
    <row r="323" spans="1:18" s="2" customFormat="1" ht="43.2" x14ac:dyDescent="0.3">
      <c r="A323" s="16"/>
      <c r="B323" s="25" t="str">
        <f t="shared" si="13"/>
        <v>The LGBTQ+ Guide to Beating Bullying: Gay-Straight Alliances: Networking with Other Teens and Allies</v>
      </c>
      <c r="C323" s="18">
        <v>9781508174288</v>
      </c>
      <c r="D323" s="19" t="s">
        <v>558</v>
      </c>
      <c r="E323" s="19" t="s">
        <v>81</v>
      </c>
      <c r="F323" s="20">
        <v>1</v>
      </c>
      <c r="G323" s="21">
        <v>43173</v>
      </c>
      <c r="H323" s="20">
        <v>2018</v>
      </c>
      <c r="I323" s="19" t="s">
        <v>16</v>
      </c>
      <c r="J323" s="19" t="s">
        <v>10</v>
      </c>
      <c r="K323" s="22">
        <v>37.9</v>
      </c>
      <c r="L323" s="23" t="str">
        <f t="shared" si="14"/>
        <v/>
      </c>
      <c r="Q323" s="24" t="str">
        <f t="shared" ref="Q323:Q380" si="15">"http://www.cengage.com/search/showresults.do?Ntk=APG&amp;Ntt=" &amp; C323 &amp; "&amp;N=197"</f>
        <v>http://www.cengage.com/search/showresults.do?Ntk=APG&amp;Ntt=9781508174288&amp;N=197</v>
      </c>
      <c r="R323" s="7" t="s">
        <v>840</v>
      </c>
    </row>
    <row r="324" spans="1:18" s="2" customFormat="1" ht="43.2" x14ac:dyDescent="0.3">
      <c r="A324" s="16"/>
      <c r="B324" s="25" t="str">
        <f t="shared" ref="B324:B380" si="16">HYPERLINK(Q324,R324)</f>
        <v>The LGBTQ+ Guide to Beating Bullying: Standing Up to Bullying at School</v>
      </c>
      <c r="C324" s="18">
        <v>9781508174325</v>
      </c>
      <c r="D324" s="19" t="s">
        <v>558</v>
      </c>
      <c r="E324" s="19" t="s">
        <v>81</v>
      </c>
      <c r="F324" s="20">
        <v>1</v>
      </c>
      <c r="G324" s="21">
        <v>43172</v>
      </c>
      <c r="H324" s="20">
        <v>2018</v>
      </c>
      <c r="I324" s="19" t="s">
        <v>16</v>
      </c>
      <c r="J324" s="19" t="s">
        <v>10</v>
      </c>
      <c r="K324" s="22">
        <v>37.9</v>
      </c>
      <c r="L324" s="23" t="str">
        <f t="shared" ref="L324:L380" si="17">IF(A324="","",K324*0.7)</f>
        <v/>
      </c>
      <c r="Q324" s="24" t="str">
        <f t="shared" si="15"/>
        <v>http://www.cengage.com/search/showresults.do?Ntk=APG&amp;Ntt=9781508174325&amp;N=197</v>
      </c>
      <c r="R324" s="7" t="s">
        <v>841</v>
      </c>
    </row>
    <row r="325" spans="1:18" s="2" customFormat="1" ht="43.2" x14ac:dyDescent="0.3">
      <c r="A325" s="16"/>
      <c r="B325" s="25" t="str">
        <f t="shared" si="16"/>
        <v>The LGBTQ+ Guide to Beating Bullying: Working with Your School to Create a Safe Environment</v>
      </c>
      <c r="C325" s="18">
        <v>9781508174363</v>
      </c>
      <c r="D325" s="19" t="s">
        <v>558</v>
      </c>
      <c r="E325" s="19" t="s">
        <v>81</v>
      </c>
      <c r="F325" s="20">
        <v>1</v>
      </c>
      <c r="G325" s="21">
        <v>43173</v>
      </c>
      <c r="H325" s="20">
        <v>2018</v>
      </c>
      <c r="I325" s="19" t="s">
        <v>16</v>
      </c>
      <c r="J325" s="19" t="s">
        <v>10</v>
      </c>
      <c r="K325" s="22">
        <v>37.9</v>
      </c>
      <c r="L325" s="23" t="str">
        <f t="shared" si="17"/>
        <v/>
      </c>
      <c r="Q325" s="24" t="str">
        <f t="shared" si="15"/>
        <v>http://www.cengage.com/search/showresults.do?Ntk=APG&amp;Ntt=9781508174363&amp;N=197</v>
      </c>
      <c r="R325" s="7" t="s">
        <v>842</v>
      </c>
    </row>
    <row r="326" spans="1:18" s="2" customFormat="1" ht="43.2" x14ac:dyDescent="0.3">
      <c r="A326" s="16"/>
      <c r="B326" s="25" t="str">
        <f t="shared" si="16"/>
        <v>The LGBTQ+ Guide to Beating Bullying: Your Rights as an LGBTQ+ Teen</v>
      </c>
      <c r="C326" s="18">
        <v>9781508174400</v>
      </c>
      <c r="D326" s="19" t="s">
        <v>558</v>
      </c>
      <c r="E326" s="19" t="s">
        <v>81</v>
      </c>
      <c r="F326" s="20">
        <v>1</v>
      </c>
      <c r="G326" s="21">
        <v>43173</v>
      </c>
      <c r="H326" s="20">
        <v>2018</v>
      </c>
      <c r="I326" s="19" t="s">
        <v>16</v>
      </c>
      <c r="J326" s="19" t="s">
        <v>10</v>
      </c>
      <c r="K326" s="22">
        <v>37.9</v>
      </c>
      <c r="L326" s="23" t="str">
        <f t="shared" si="17"/>
        <v/>
      </c>
      <c r="Q326" s="24" t="str">
        <f t="shared" si="15"/>
        <v>http://www.cengage.com/search/showresults.do?Ntk=APG&amp;Ntt=9781508174400&amp;N=197</v>
      </c>
      <c r="R326" s="7" t="s">
        <v>843</v>
      </c>
    </row>
    <row r="327" spans="1:18" s="2" customFormat="1" x14ac:dyDescent="0.3">
      <c r="A327" s="16"/>
      <c r="B327" s="25" t="str">
        <f t="shared" si="16"/>
        <v>The Mysteries of Space: Antimatter Explained</v>
      </c>
      <c r="C327" s="18">
        <v>9781978504363</v>
      </c>
      <c r="D327" s="19" t="s">
        <v>527</v>
      </c>
      <c r="E327" s="19" t="s">
        <v>63</v>
      </c>
      <c r="F327" s="20">
        <v>1</v>
      </c>
      <c r="G327" s="21">
        <v>43706</v>
      </c>
      <c r="H327" s="20">
        <v>2019</v>
      </c>
      <c r="I327" s="19" t="s">
        <v>16</v>
      </c>
      <c r="J327" s="19" t="s">
        <v>10</v>
      </c>
      <c r="K327" s="22">
        <v>40.99</v>
      </c>
      <c r="L327" s="23" t="str">
        <f t="shared" si="17"/>
        <v/>
      </c>
      <c r="Q327" s="24" t="str">
        <f t="shared" si="15"/>
        <v>http://www.cengage.com/search/showresults.do?Ntk=APG&amp;Ntt=9781978504363&amp;N=197</v>
      </c>
      <c r="R327" s="7" t="s">
        <v>844</v>
      </c>
    </row>
    <row r="328" spans="1:18" s="2" customFormat="1" x14ac:dyDescent="0.3">
      <c r="A328" s="16"/>
      <c r="B328" s="25" t="str">
        <f t="shared" si="16"/>
        <v>The Mysteries of Space: Dark Energy Explained</v>
      </c>
      <c r="C328" s="18">
        <v>9781978504370</v>
      </c>
      <c r="D328" s="19" t="s">
        <v>527</v>
      </c>
      <c r="E328" s="19" t="s">
        <v>63</v>
      </c>
      <c r="F328" s="20">
        <v>1</v>
      </c>
      <c r="G328" s="21">
        <v>43706</v>
      </c>
      <c r="H328" s="20">
        <v>2019</v>
      </c>
      <c r="I328" s="19" t="s">
        <v>16</v>
      </c>
      <c r="J328" s="19" t="s">
        <v>10</v>
      </c>
      <c r="K328" s="22">
        <v>40.99</v>
      </c>
      <c r="L328" s="23" t="str">
        <f t="shared" si="17"/>
        <v/>
      </c>
      <c r="Q328" s="24" t="str">
        <f t="shared" si="15"/>
        <v>http://www.cengage.com/search/showresults.do?Ntk=APG&amp;Ntt=9781978504370&amp;N=197</v>
      </c>
      <c r="R328" s="7" t="s">
        <v>845</v>
      </c>
    </row>
    <row r="329" spans="1:18" s="2" customFormat="1" x14ac:dyDescent="0.3">
      <c r="A329" s="16"/>
      <c r="B329" s="25" t="str">
        <f t="shared" si="16"/>
        <v>The Mysteries of Space: Dark Matter Explained</v>
      </c>
      <c r="C329" s="18">
        <v>9781978504387</v>
      </c>
      <c r="D329" s="19" t="s">
        <v>527</v>
      </c>
      <c r="E329" s="19" t="s">
        <v>63</v>
      </c>
      <c r="F329" s="20">
        <v>1</v>
      </c>
      <c r="G329" s="21">
        <v>43706</v>
      </c>
      <c r="H329" s="20">
        <v>2019</v>
      </c>
      <c r="I329" s="19" t="s">
        <v>16</v>
      </c>
      <c r="J329" s="19" t="s">
        <v>10</v>
      </c>
      <c r="K329" s="22">
        <v>40.99</v>
      </c>
      <c r="L329" s="23" t="str">
        <f t="shared" si="17"/>
        <v/>
      </c>
      <c r="Q329" s="24" t="str">
        <f t="shared" si="15"/>
        <v>http://www.cengage.com/search/showresults.do?Ntk=APG&amp;Ntt=9781978504387&amp;N=197</v>
      </c>
      <c r="R329" s="7" t="s">
        <v>846</v>
      </c>
    </row>
    <row r="330" spans="1:18" s="2" customFormat="1" x14ac:dyDescent="0.3">
      <c r="A330" s="16"/>
      <c r="B330" s="25" t="str">
        <f t="shared" si="16"/>
        <v>The Mysteries of Space: Gravitational Waves Explained</v>
      </c>
      <c r="C330" s="18">
        <v>9781978504394</v>
      </c>
      <c r="D330" s="19" t="s">
        <v>527</v>
      </c>
      <c r="E330" s="19" t="s">
        <v>63</v>
      </c>
      <c r="F330" s="20">
        <v>1</v>
      </c>
      <c r="G330" s="21">
        <v>43706</v>
      </c>
      <c r="H330" s="20">
        <v>2019</v>
      </c>
      <c r="I330" s="19" t="s">
        <v>16</v>
      </c>
      <c r="J330" s="19" t="s">
        <v>10</v>
      </c>
      <c r="K330" s="22">
        <v>40.99</v>
      </c>
      <c r="L330" s="23" t="str">
        <f t="shared" si="17"/>
        <v/>
      </c>
      <c r="Q330" s="24" t="str">
        <f t="shared" si="15"/>
        <v>http://www.cengage.com/search/showresults.do?Ntk=APG&amp;Ntt=9781978504394&amp;N=197</v>
      </c>
      <c r="R330" s="7" t="s">
        <v>847</v>
      </c>
    </row>
    <row r="331" spans="1:18" s="2" customFormat="1" x14ac:dyDescent="0.3">
      <c r="A331" s="16"/>
      <c r="B331" s="25" t="str">
        <f t="shared" si="16"/>
        <v>The Mysteries of Space: Parallel Universes Explained</v>
      </c>
      <c r="C331" s="18">
        <v>9781978504400</v>
      </c>
      <c r="D331" s="19" t="s">
        <v>527</v>
      </c>
      <c r="E331" s="19" t="s">
        <v>63</v>
      </c>
      <c r="F331" s="20">
        <v>1</v>
      </c>
      <c r="G331" s="21">
        <v>43706</v>
      </c>
      <c r="H331" s="20">
        <v>2019</v>
      </c>
      <c r="I331" s="19" t="s">
        <v>16</v>
      </c>
      <c r="J331" s="19" t="s">
        <v>10</v>
      </c>
      <c r="K331" s="22">
        <v>40.99</v>
      </c>
      <c r="L331" s="23" t="str">
        <f t="shared" si="17"/>
        <v/>
      </c>
      <c r="Q331" s="24" t="str">
        <f t="shared" si="15"/>
        <v>http://www.cengage.com/search/showresults.do?Ntk=APG&amp;Ntt=9781978504400&amp;N=197</v>
      </c>
      <c r="R331" s="7" t="s">
        <v>848</v>
      </c>
    </row>
    <row r="332" spans="1:18" s="2" customFormat="1" x14ac:dyDescent="0.3">
      <c r="A332" s="16"/>
      <c r="B332" s="25" t="str">
        <f t="shared" si="16"/>
        <v>The Mysteries of Space: Supernovas Explained</v>
      </c>
      <c r="C332" s="18">
        <v>9781978504417</v>
      </c>
      <c r="D332" s="19" t="s">
        <v>527</v>
      </c>
      <c r="E332" s="19" t="s">
        <v>63</v>
      </c>
      <c r="F332" s="20">
        <v>1</v>
      </c>
      <c r="G332" s="21">
        <v>43706</v>
      </c>
      <c r="H332" s="20">
        <v>2019</v>
      </c>
      <c r="I332" s="19" t="s">
        <v>16</v>
      </c>
      <c r="J332" s="19" t="s">
        <v>10</v>
      </c>
      <c r="K332" s="22">
        <v>40.99</v>
      </c>
      <c r="L332" s="23" t="str">
        <f t="shared" si="17"/>
        <v/>
      </c>
      <c r="Q332" s="24" t="str">
        <f t="shared" si="15"/>
        <v>http://www.cengage.com/search/showresults.do?Ntk=APG&amp;Ntt=9781978504417&amp;N=197</v>
      </c>
      <c r="R332" s="7" t="s">
        <v>849</v>
      </c>
    </row>
    <row r="333" spans="1:18" s="2" customFormat="1" ht="28.8" x14ac:dyDescent="0.3">
      <c r="A333" s="16"/>
      <c r="B333" s="25" t="str">
        <f t="shared" si="16"/>
        <v>The Story of the Civil Rights Movement in Photographs: The Story of Rosa Parks and the Montgomery Bus Boycott in Photographs</v>
      </c>
      <c r="C333" s="18">
        <v>9780766058576</v>
      </c>
      <c r="D333" s="19" t="s">
        <v>527</v>
      </c>
      <c r="E333" s="19" t="s">
        <v>139</v>
      </c>
      <c r="F333" s="20">
        <v>1</v>
      </c>
      <c r="G333" s="21">
        <v>42296</v>
      </c>
      <c r="H333" s="20">
        <v>2014</v>
      </c>
      <c r="I333" s="19" t="s">
        <v>9</v>
      </c>
      <c r="J333" s="19" t="s">
        <v>10</v>
      </c>
      <c r="K333" s="22">
        <v>35.14</v>
      </c>
      <c r="L333" s="23" t="str">
        <f t="shared" si="17"/>
        <v/>
      </c>
      <c r="Q333" s="24" t="str">
        <f t="shared" si="15"/>
        <v>http://www.cengage.com/search/showresults.do?Ntk=APG&amp;Ntt=9780766058576&amp;N=197</v>
      </c>
      <c r="R333" s="7" t="s">
        <v>850</v>
      </c>
    </row>
    <row r="334" spans="1:18" s="2" customFormat="1" ht="28.8" x14ac:dyDescent="0.3">
      <c r="A334" s="16"/>
      <c r="B334" s="25" t="str">
        <f t="shared" si="16"/>
        <v>The Story of the Civil Rights Movement in Photographs: The Story of the Birmingham Civil Rights Movement in Photographs</v>
      </c>
      <c r="C334" s="18">
        <v>9780766058606</v>
      </c>
      <c r="D334" s="19" t="s">
        <v>527</v>
      </c>
      <c r="E334" s="19" t="s">
        <v>139</v>
      </c>
      <c r="F334" s="20">
        <v>1</v>
      </c>
      <c r="G334" s="21">
        <v>42296</v>
      </c>
      <c r="H334" s="20">
        <v>2014</v>
      </c>
      <c r="I334" s="19" t="s">
        <v>9</v>
      </c>
      <c r="J334" s="19" t="s">
        <v>10</v>
      </c>
      <c r="K334" s="22">
        <v>35.14</v>
      </c>
      <c r="L334" s="23" t="str">
        <f t="shared" si="17"/>
        <v/>
      </c>
      <c r="Q334" s="24" t="str">
        <f t="shared" si="15"/>
        <v>http://www.cengage.com/search/showresults.do?Ntk=APG&amp;Ntt=9780766058606&amp;N=197</v>
      </c>
      <c r="R334" s="7" t="s">
        <v>851</v>
      </c>
    </row>
    <row r="335" spans="1:18" s="2" customFormat="1" ht="28.8" x14ac:dyDescent="0.3">
      <c r="A335" s="16"/>
      <c r="B335" s="25" t="str">
        <f t="shared" si="16"/>
        <v>The Story of the Civil Rights Movement in Photographs: The Story of the Civil Rights Freedom Rides in Photographs</v>
      </c>
      <c r="C335" s="18">
        <v>9780766058590</v>
      </c>
      <c r="D335" s="19" t="s">
        <v>527</v>
      </c>
      <c r="E335" s="19" t="s">
        <v>139</v>
      </c>
      <c r="F335" s="20">
        <v>1</v>
      </c>
      <c r="G335" s="21">
        <v>42296</v>
      </c>
      <c r="H335" s="20">
        <v>2014</v>
      </c>
      <c r="I335" s="19" t="s">
        <v>9</v>
      </c>
      <c r="J335" s="19" t="s">
        <v>10</v>
      </c>
      <c r="K335" s="22">
        <v>35.14</v>
      </c>
      <c r="L335" s="23" t="str">
        <f t="shared" si="17"/>
        <v/>
      </c>
      <c r="Q335" s="24" t="str">
        <f t="shared" si="15"/>
        <v>http://www.cengage.com/search/showresults.do?Ntk=APG&amp;Ntt=9780766058590&amp;N=197</v>
      </c>
      <c r="R335" s="7" t="s">
        <v>852</v>
      </c>
    </row>
    <row r="336" spans="1:18" s="2" customFormat="1" ht="28.8" x14ac:dyDescent="0.3">
      <c r="A336" s="16"/>
      <c r="B336" s="25" t="str">
        <f t="shared" si="16"/>
        <v>The Story of the Civil Rights Movement in Photographs: The Story of the Civil Rights March on Washington for Jobs and Freedom in Photographs</v>
      </c>
      <c r="C336" s="18">
        <v>9780766058613</v>
      </c>
      <c r="D336" s="19" t="s">
        <v>527</v>
      </c>
      <c r="E336" s="19" t="s">
        <v>139</v>
      </c>
      <c r="F336" s="20">
        <v>1</v>
      </c>
      <c r="G336" s="21">
        <v>42296</v>
      </c>
      <c r="H336" s="20">
        <v>2014</v>
      </c>
      <c r="I336" s="19" t="s">
        <v>9</v>
      </c>
      <c r="J336" s="19" t="s">
        <v>10</v>
      </c>
      <c r="K336" s="22">
        <v>35.14</v>
      </c>
      <c r="L336" s="23" t="str">
        <f t="shared" si="17"/>
        <v/>
      </c>
      <c r="Q336" s="24" t="str">
        <f t="shared" si="15"/>
        <v>http://www.cengage.com/search/showresults.do?Ntk=APG&amp;Ntt=9780766058613&amp;N=197</v>
      </c>
      <c r="R336" s="7" t="s">
        <v>853</v>
      </c>
    </row>
    <row r="337" spans="1:18" s="2" customFormat="1" ht="28.8" x14ac:dyDescent="0.3">
      <c r="A337" s="16"/>
      <c r="B337" s="25" t="str">
        <f t="shared" si="16"/>
        <v>The Story of the Civil Rights Movement in Photographs: The Story of the Little Rock Nine and School Desegregation in Photographs</v>
      </c>
      <c r="C337" s="18">
        <v>9780766058583</v>
      </c>
      <c r="D337" s="19" t="s">
        <v>527</v>
      </c>
      <c r="E337" s="19" t="s">
        <v>139</v>
      </c>
      <c r="F337" s="20">
        <v>1</v>
      </c>
      <c r="G337" s="21">
        <v>42296</v>
      </c>
      <c r="H337" s="20">
        <v>2014</v>
      </c>
      <c r="I337" s="19" t="s">
        <v>9</v>
      </c>
      <c r="J337" s="19" t="s">
        <v>10</v>
      </c>
      <c r="K337" s="22">
        <v>35.14</v>
      </c>
      <c r="L337" s="23" t="str">
        <f t="shared" si="17"/>
        <v/>
      </c>
      <c r="Q337" s="24" t="str">
        <f t="shared" si="15"/>
        <v>http://www.cengage.com/search/showresults.do?Ntk=APG&amp;Ntt=9780766058583&amp;N=197</v>
      </c>
      <c r="R337" s="7" t="s">
        <v>854</v>
      </c>
    </row>
    <row r="338" spans="1:18" s="2" customFormat="1" ht="28.8" x14ac:dyDescent="0.3">
      <c r="A338" s="16"/>
      <c r="B338" s="25" t="str">
        <f t="shared" si="16"/>
        <v>The Story of the Civil Rights Movement in Photographs: The Story of the Selma Voting Rights Marches in Photographs</v>
      </c>
      <c r="C338" s="18">
        <v>9780766058620</v>
      </c>
      <c r="D338" s="19" t="s">
        <v>527</v>
      </c>
      <c r="E338" s="19" t="s">
        <v>139</v>
      </c>
      <c r="F338" s="20">
        <v>1</v>
      </c>
      <c r="G338" s="21">
        <v>42296</v>
      </c>
      <c r="H338" s="20">
        <v>2014</v>
      </c>
      <c r="I338" s="19" t="s">
        <v>9</v>
      </c>
      <c r="J338" s="19" t="s">
        <v>10</v>
      </c>
      <c r="K338" s="22">
        <v>35.14</v>
      </c>
      <c r="L338" s="23" t="str">
        <f t="shared" si="17"/>
        <v/>
      </c>
      <c r="Q338" s="24" t="str">
        <f t="shared" si="15"/>
        <v>http://www.cengage.com/search/showresults.do?Ntk=APG&amp;Ntt=9780766058620&amp;N=197</v>
      </c>
      <c r="R338" s="7" t="s">
        <v>855</v>
      </c>
    </row>
    <row r="339" spans="1:18" s="2" customFormat="1" ht="28.8" x14ac:dyDescent="0.3">
      <c r="A339" s="16"/>
      <c r="B339" s="25" t="str">
        <f t="shared" si="16"/>
        <v>Today's Debates: Church and State: Is a True Separation Possible?</v>
      </c>
      <c r="C339" s="18">
        <v>9781502643216</v>
      </c>
      <c r="D339" s="19" t="s">
        <v>510</v>
      </c>
      <c r="E339" s="19" t="s">
        <v>308</v>
      </c>
      <c r="F339" s="20">
        <v>1</v>
      </c>
      <c r="G339" s="21">
        <v>43686</v>
      </c>
      <c r="H339" s="20">
        <v>2019</v>
      </c>
      <c r="I339" s="19" t="s">
        <v>16</v>
      </c>
      <c r="J339" s="19" t="s">
        <v>10</v>
      </c>
      <c r="K339" s="22">
        <v>50.2</v>
      </c>
      <c r="L339" s="23" t="str">
        <f t="shared" si="17"/>
        <v/>
      </c>
      <c r="Q339" s="24" t="str">
        <f t="shared" si="15"/>
        <v>http://www.cengage.com/search/showresults.do?Ntk=APG&amp;Ntt=9781502643216&amp;N=197</v>
      </c>
      <c r="R339" s="7" t="s">
        <v>856</v>
      </c>
    </row>
    <row r="340" spans="1:18" s="2" customFormat="1" ht="28.8" x14ac:dyDescent="0.3">
      <c r="A340" s="16"/>
      <c r="B340" s="25" t="str">
        <f t="shared" si="16"/>
        <v>Today's Debates: Health Care: Universal Right or Personal Responsibility?</v>
      </c>
      <c r="C340" s="18">
        <v>9781502643278</v>
      </c>
      <c r="D340" s="19" t="s">
        <v>510</v>
      </c>
      <c r="E340" s="19" t="s">
        <v>308</v>
      </c>
      <c r="F340" s="20">
        <v>1</v>
      </c>
      <c r="G340" s="21">
        <v>43698</v>
      </c>
      <c r="H340" s="20">
        <v>2019</v>
      </c>
      <c r="I340" s="19" t="s">
        <v>16</v>
      </c>
      <c r="J340" s="19" t="s">
        <v>10</v>
      </c>
      <c r="K340" s="22">
        <v>50.2</v>
      </c>
      <c r="L340" s="23" t="str">
        <f t="shared" si="17"/>
        <v/>
      </c>
      <c r="Q340" s="24" t="str">
        <f t="shared" si="15"/>
        <v>http://www.cengage.com/search/showresults.do?Ntk=APG&amp;Ntt=9781502643278&amp;N=197</v>
      </c>
      <c r="R340" s="7" t="s">
        <v>857</v>
      </c>
    </row>
    <row r="341" spans="1:18" s="2" customFormat="1" ht="28.8" x14ac:dyDescent="0.3">
      <c r="A341" s="16"/>
      <c r="B341" s="25" t="str">
        <f t="shared" si="16"/>
        <v>Today's Debates: Identity Theft: Private Battle or Public Crisis?</v>
      </c>
      <c r="C341" s="18">
        <v>9781502643247</v>
      </c>
      <c r="D341" s="19" t="s">
        <v>510</v>
      </c>
      <c r="E341" s="19" t="s">
        <v>308</v>
      </c>
      <c r="F341" s="20">
        <v>1</v>
      </c>
      <c r="G341" s="21">
        <v>43698</v>
      </c>
      <c r="H341" s="20">
        <v>2019</v>
      </c>
      <c r="I341" s="19" t="s">
        <v>16</v>
      </c>
      <c r="J341" s="19" t="s">
        <v>10</v>
      </c>
      <c r="K341" s="22">
        <v>50.2</v>
      </c>
      <c r="L341" s="23" t="str">
        <f t="shared" si="17"/>
        <v/>
      </c>
      <c r="Q341" s="24" t="str">
        <f t="shared" si="15"/>
        <v>http://www.cengage.com/search/showresults.do?Ntk=APG&amp;Ntt=9781502643247&amp;N=197</v>
      </c>
      <c r="R341" s="7" t="s">
        <v>858</v>
      </c>
    </row>
    <row r="342" spans="1:18" s="2" customFormat="1" ht="28.8" x14ac:dyDescent="0.3">
      <c r="A342" s="16"/>
      <c r="B342" s="25" t="str">
        <f t="shared" si="16"/>
        <v>Today's Debates: Illicit Drug Use: Legalization, Treatment, or Punishment?</v>
      </c>
      <c r="C342" s="18">
        <v>9781502643308</v>
      </c>
      <c r="D342" s="19" t="s">
        <v>510</v>
      </c>
      <c r="E342" s="19" t="s">
        <v>308</v>
      </c>
      <c r="F342" s="20">
        <v>1</v>
      </c>
      <c r="G342" s="21">
        <v>43698</v>
      </c>
      <c r="H342" s="20">
        <v>2019</v>
      </c>
      <c r="I342" s="19" t="s">
        <v>16</v>
      </c>
      <c r="J342" s="19" t="s">
        <v>10</v>
      </c>
      <c r="K342" s="22">
        <v>50.2</v>
      </c>
      <c r="L342" s="23" t="str">
        <f t="shared" si="17"/>
        <v/>
      </c>
      <c r="Q342" s="24" t="str">
        <f t="shared" si="15"/>
        <v>http://www.cengage.com/search/showresults.do?Ntk=APG&amp;Ntt=9781502643308&amp;N=197</v>
      </c>
      <c r="R342" s="7" t="s">
        <v>859</v>
      </c>
    </row>
    <row r="343" spans="1:18" s="2" customFormat="1" ht="28.8" x14ac:dyDescent="0.3">
      <c r="A343" s="16"/>
      <c r="B343" s="25" t="str">
        <f t="shared" si="16"/>
        <v>Today's Debates: Immigration: Welcome or Not?</v>
      </c>
      <c r="C343" s="18">
        <v>9781502643339</v>
      </c>
      <c r="D343" s="19" t="s">
        <v>510</v>
      </c>
      <c r="E343" s="19" t="s">
        <v>308</v>
      </c>
      <c r="F343" s="20">
        <v>1</v>
      </c>
      <c r="G343" s="21">
        <v>43711</v>
      </c>
      <c r="H343" s="20">
        <v>2019</v>
      </c>
      <c r="I343" s="19" t="s">
        <v>16</v>
      </c>
      <c r="J343" s="19" t="s">
        <v>10</v>
      </c>
      <c r="K343" s="22">
        <v>50.2</v>
      </c>
      <c r="L343" s="23" t="str">
        <f t="shared" si="17"/>
        <v/>
      </c>
      <c r="Q343" s="24" t="str">
        <f t="shared" si="15"/>
        <v>http://www.cengage.com/search/showresults.do?Ntk=APG&amp;Ntt=9781502643339&amp;N=197</v>
      </c>
      <c r="R343" s="7" t="s">
        <v>860</v>
      </c>
    </row>
    <row r="344" spans="1:18" s="2" customFormat="1" ht="28.8" x14ac:dyDescent="0.3">
      <c r="A344" s="16"/>
      <c r="B344" s="25" t="str">
        <f t="shared" si="16"/>
        <v>Today's Debates: Poverty: Public Crisis or Private Struggle?</v>
      </c>
      <c r="C344" s="18">
        <v>9781502643537</v>
      </c>
      <c r="D344" s="19" t="s">
        <v>510</v>
      </c>
      <c r="E344" s="19" t="s">
        <v>308</v>
      </c>
      <c r="F344" s="20">
        <v>1</v>
      </c>
      <c r="G344" s="21">
        <v>43711</v>
      </c>
      <c r="H344" s="20">
        <v>2019</v>
      </c>
      <c r="I344" s="19" t="s">
        <v>16</v>
      </c>
      <c r="J344" s="19" t="s">
        <v>10</v>
      </c>
      <c r="K344" s="22">
        <v>50.2</v>
      </c>
      <c r="L344" s="23" t="str">
        <f t="shared" si="17"/>
        <v/>
      </c>
      <c r="Q344" s="24" t="str">
        <f t="shared" si="15"/>
        <v>http://www.cengage.com/search/showresults.do?Ntk=APG&amp;Ntt=9781502643537&amp;N=197</v>
      </c>
      <c r="R344" s="7" t="s">
        <v>861</v>
      </c>
    </row>
    <row r="345" spans="1:18" s="2" customFormat="1" ht="28.8" x14ac:dyDescent="0.3">
      <c r="A345" s="16"/>
      <c r="B345" s="25" t="str">
        <f t="shared" si="16"/>
        <v>Understanding the Cultures of the Middle East: Art, Technology, and Language across the Middle East</v>
      </c>
      <c r="C345" s="18">
        <v>9781502623621</v>
      </c>
      <c r="D345" s="19" t="s">
        <v>510</v>
      </c>
      <c r="E345" s="19" t="s">
        <v>189</v>
      </c>
      <c r="F345" s="20">
        <v>1</v>
      </c>
      <c r="G345" s="21">
        <v>42922</v>
      </c>
      <c r="H345" s="20">
        <v>2017</v>
      </c>
      <c r="I345" s="19" t="s">
        <v>9</v>
      </c>
      <c r="J345" s="19" t="s">
        <v>10</v>
      </c>
      <c r="K345" s="22">
        <v>47.07</v>
      </c>
      <c r="L345" s="23" t="str">
        <f t="shared" si="17"/>
        <v/>
      </c>
      <c r="Q345" s="24" t="str">
        <f t="shared" si="15"/>
        <v>http://www.cengage.com/search/showresults.do?Ntk=APG&amp;Ntt=9781502623621&amp;N=197</v>
      </c>
      <c r="R345" s="7" t="s">
        <v>862</v>
      </c>
    </row>
    <row r="346" spans="1:18" s="2" customFormat="1" ht="28.8" x14ac:dyDescent="0.3">
      <c r="A346" s="16"/>
      <c r="B346" s="25" t="str">
        <f t="shared" si="16"/>
        <v>Understanding the Cultures of the Middle East: Economy, Trade, and Resources across the Middle East</v>
      </c>
      <c r="C346" s="18">
        <v>9781502623713</v>
      </c>
      <c r="D346" s="19" t="s">
        <v>510</v>
      </c>
      <c r="E346" s="19" t="s">
        <v>189</v>
      </c>
      <c r="F346" s="20">
        <v>1</v>
      </c>
      <c r="G346" s="21">
        <v>42922</v>
      </c>
      <c r="H346" s="20">
        <v>2017</v>
      </c>
      <c r="I346" s="19" t="s">
        <v>9</v>
      </c>
      <c r="J346" s="19" t="s">
        <v>10</v>
      </c>
      <c r="K346" s="22">
        <v>47.07</v>
      </c>
      <c r="L346" s="23" t="str">
        <f t="shared" si="17"/>
        <v/>
      </c>
      <c r="Q346" s="24" t="str">
        <f t="shared" si="15"/>
        <v>http://www.cengage.com/search/showresults.do?Ntk=APG&amp;Ntt=9781502623713&amp;N=197</v>
      </c>
      <c r="R346" s="7" t="s">
        <v>863</v>
      </c>
    </row>
    <row r="347" spans="1:18" s="2" customFormat="1" ht="28.8" x14ac:dyDescent="0.3">
      <c r="A347" s="16"/>
      <c r="B347" s="25" t="str">
        <f t="shared" si="16"/>
        <v>Understanding the Cultures of the Middle East: Geography, Government, and Conflict across the Middle East</v>
      </c>
      <c r="C347" s="18">
        <v>9781502623683</v>
      </c>
      <c r="D347" s="19" t="s">
        <v>510</v>
      </c>
      <c r="E347" s="19" t="s">
        <v>189</v>
      </c>
      <c r="F347" s="20">
        <v>1</v>
      </c>
      <c r="G347" s="21">
        <v>42922</v>
      </c>
      <c r="H347" s="20">
        <v>2017</v>
      </c>
      <c r="I347" s="19" t="s">
        <v>9</v>
      </c>
      <c r="J347" s="19" t="s">
        <v>10</v>
      </c>
      <c r="K347" s="22">
        <v>47.07</v>
      </c>
      <c r="L347" s="23" t="str">
        <f t="shared" si="17"/>
        <v/>
      </c>
      <c r="Q347" s="24" t="str">
        <f t="shared" si="15"/>
        <v>http://www.cengage.com/search/showresults.do?Ntk=APG&amp;Ntt=9781502623683&amp;N=197</v>
      </c>
      <c r="R347" s="7" t="s">
        <v>864</v>
      </c>
    </row>
    <row r="348" spans="1:18" s="2" customFormat="1" ht="28.8" x14ac:dyDescent="0.3">
      <c r="A348" s="16"/>
      <c r="B348" s="25" t="str">
        <f t="shared" si="16"/>
        <v>Understanding the Cultures of the Middle East: Religion, Philosophy, and Nationalism across the Middle East</v>
      </c>
      <c r="C348" s="18">
        <v>9781502623607</v>
      </c>
      <c r="D348" s="19" t="s">
        <v>510</v>
      </c>
      <c r="E348" s="19" t="s">
        <v>189</v>
      </c>
      <c r="F348" s="20">
        <v>1</v>
      </c>
      <c r="G348" s="21">
        <v>42922</v>
      </c>
      <c r="H348" s="20">
        <v>2017</v>
      </c>
      <c r="I348" s="19" t="s">
        <v>9</v>
      </c>
      <c r="J348" s="19" t="s">
        <v>10</v>
      </c>
      <c r="K348" s="22">
        <v>47.07</v>
      </c>
      <c r="L348" s="23" t="str">
        <f t="shared" si="17"/>
        <v/>
      </c>
      <c r="Q348" s="24" t="str">
        <f t="shared" si="15"/>
        <v>http://www.cengage.com/search/showresults.do?Ntk=APG&amp;Ntt=9781502623607&amp;N=197</v>
      </c>
      <c r="R348" s="7" t="s">
        <v>865</v>
      </c>
    </row>
    <row r="349" spans="1:18" s="2" customFormat="1" ht="28.8" x14ac:dyDescent="0.3">
      <c r="A349" s="16"/>
      <c r="B349" s="25" t="str">
        <f t="shared" si="16"/>
        <v>Understanding the Executive Branch: Inside the Department of Agriculture</v>
      </c>
      <c r="C349" s="18">
        <v>9780766098862</v>
      </c>
      <c r="D349" s="19" t="s">
        <v>527</v>
      </c>
      <c r="E349" s="19" t="s">
        <v>42</v>
      </c>
      <c r="F349" s="20">
        <v>1</v>
      </c>
      <c r="G349" s="21">
        <v>43529</v>
      </c>
      <c r="H349" s="20">
        <v>2018</v>
      </c>
      <c r="I349" s="19" t="s">
        <v>115</v>
      </c>
      <c r="J349" s="19" t="s">
        <v>21</v>
      </c>
      <c r="K349" s="22">
        <v>46.08</v>
      </c>
      <c r="L349" s="23" t="str">
        <f t="shared" si="17"/>
        <v/>
      </c>
      <c r="Q349" s="24" t="str">
        <f t="shared" si="15"/>
        <v>http://www.cengage.com/search/showresults.do?Ntk=APG&amp;Ntt=9780766098862&amp;N=197</v>
      </c>
      <c r="R349" s="7" t="s">
        <v>866</v>
      </c>
    </row>
    <row r="350" spans="1:18" s="2" customFormat="1" ht="28.8" x14ac:dyDescent="0.3">
      <c r="A350" s="16"/>
      <c r="B350" s="25" t="str">
        <f t="shared" si="16"/>
        <v>Understanding the Executive Branch: Inside the Department of Commerce</v>
      </c>
      <c r="C350" s="18">
        <v>9780766098893</v>
      </c>
      <c r="D350" s="19" t="s">
        <v>527</v>
      </c>
      <c r="E350" s="19" t="s">
        <v>42</v>
      </c>
      <c r="F350" s="20">
        <v>1</v>
      </c>
      <c r="G350" s="21">
        <v>43524</v>
      </c>
      <c r="H350" s="20">
        <v>2018</v>
      </c>
      <c r="I350" s="19" t="s">
        <v>115</v>
      </c>
      <c r="J350" s="19" t="s">
        <v>21</v>
      </c>
      <c r="K350" s="22">
        <v>46.08</v>
      </c>
      <c r="L350" s="23" t="str">
        <f t="shared" si="17"/>
        <v/>
      </c>
      <c r="Q350" s="24" t="str">
        <f t="shared" si="15"/>
        <v>http://www.cengage.com/search/showresults.do?Ntk=APG&amp;Ntt=9780766098893&amp;N=197</v>
      </c>
      <c r="R350" s="7" t="s">
        <v>867</v>
      </c>
    </row>
    <row r="351" spans="1:18" s="2" customFormat="1" ht="28.8" x14ac:dyDescent="0.3">
      <c r="A351" s="16"/>
      <c r="B351" s="25" t="str">
        <f t="shared" si="16"/>
        <v>Understanding the Executive Branch: Inside the Department of Energy</v>
      </c>
      <c r="C351" s="18">
        <v>9780766098923</v>
      </c>
      <c r="D351" s="19" t="s">
        <v>527</v>
      </c>
      <c r="E351" s="19" t="s">
        <v>42</v>
      </c>
      <c r="F351" s="20">
        <v>1</v>
      </c>
      <c r="G351" s="21">
        <v>43529</v>
      </c>
      <c r="H351" s="20">
        <v>2018</v>
      </c>
      <c r="I351" s="19" t="s">
        <v>115</v>
      </c>
      <c r="J351" s="19" t="s">
        <v>21</v>
      </c>
      <c r="K351" s="22">
        <v>46.08</v>
      </c>
      <c r="L351" s="23" t="str">
        <f t="shared" si="17"/>
        <v/>
      </c>
      <c r="Q351" s="24" t="str">
        <f t="shared" si="15"/>
        <v>http://www.cengage.com/search/showresults.do?Ntk=APG&amp;Ntt=9780766098923&amp;N=197</v>
      </c>
      <c r="R351" s="7" t="s">
        <v>868</v>
      </c>
    </row>
    <row r="352" spans="1:18" s="2" customFormat="1" ht="28.8" x14ac:dyDescent="0.3">
      <c r="A352" s="16"/>
      <c r="B352" s="25" t="str">
        <f t="shared" si="16"/>
        <v>Understanding the Executive Branch: Inside the Department of Homeland Security</v>
      </c>
      <c r="C352" s="18">
        <v>9780766098954</v>
      </c>
      <c r="D352" s="19" t="s">
        <v>527</v>
      </c>
      <c r="E352" s="19" t="s">
        <v>42</v>
      </c>
      <c r="F352" s="20">
        <v>1</v>
      </c>
      <c r="G352" s="21">
        <v>43529</v>
      </c>
      <c r="H352" s="20">
        <v>2018</v>
      </c>
      <c r="I352" s="19" t="s">
        <v>115</v>
      </c>
      <c r="J352" s="19" t="s">
        <v>21</v>
      </c>
      <c r="K352" s="22">
        <v>46.08</v>
      </c>
      <c r="L352" s="23" t="str">
        <f t="shared" si="17"/>
        <v/>
      </c>
      <c r="Q352" s="24" t="str">
        <f t="shared" si="15"/>
        <v>http://www.cengage.com/search/showresults.do?Ntk=APG&amp;Ntt=9780766098954&amp;N=197</v>
      </c>
      <c r="R352" s="7" t="s">
        <v>869</v>
      </c>
    </row>
    <row r="353" spans="1:18" s="2" customFormat="1" ht="28.8" x14ac:dyDescent="0.3">
      <c r="A353" s="16"/>
      <c r="B353" s="25" t="str">
        <f t="shared" si="16"/>
        <v>Understanding the Executive Branch: Inside the Department of Labor</v>
      </c>
      <c r="C353" s="18">
        <v>9780766098985</v>
      </c>
      <c r="D353" s="19" t="s">
        <v>527</v>
      </c>
      <c r="E353" s="19" t="s">
        <v>42</v>
      </c>
      <c r="F353" s="20">
        <v>1</v>
      </c>
      <c r="G353" s="21">
        <v>43529</v>
      </c>
      <c r="H353" s="20">
        <v>2018</v>
      </c>
      <c r="I353" s="19" t="s">
        <v>115</v>
      </c>
      <c r="J353" s="19" t="s">
        <v>21</v>
      </c>
      <c r="K353" s="22">
        <v>46.08</v>
      </c>
      <c r="L353" s="23" t="str">
        <f t="shared" si="17"/>
        <v/>
      </c>
      <c r="Q353" s="24" t="str">
        <f t="shared" si="15"/>
        <v>http://www.cengage.com/search/showresults.do?Ntk=APG&amp;Ntt=9780766098985&amp;N=197</v>
      </c>
      <c r="R353" s="7" t="s">
        <v>870</v>
      </c>
    </row>
    <row r="354" spans="1:18" s="2" customFormat="1" ht="28.8" x14ac:dyDescent="0.3">
      <c r="A354" s="16"/>
      <c r="B354" s="25" t="str">
        <f t="shared" si="16"/>
        <v>Understanding the Executive Branch: Inside the Department of Transportation</v>
      </c>
      <c r="C354" s="18">
        <v>9780766099012</v>
      </c>
      <c r="D354" s="19" t="s">
        <v>527</v>
      </c>
      <c r="E354" s="19" t="s">
        <v>42</v>
      </c>
      <c r="F354" s="20">
        <v>1</v>
      </c>
      <c r="G354" s="21">
        <v>43529</v>
      </c>
      <c r="H354" s="20">
        <v>2018</v>
      </c>
      <c r="I354" s="19" t="s">
        <v>115</v>
      </c>
      <c r="J354" s="19" t="s">
        <v>21</v>
      </c>
      <c r="K354" s="22">
        <v>46.08</v>
      </c>
      <c r="L354" s="23" t="str">
        <f t="shared" si="17"/>
        <v/>
      </c>
      <c r="Q354" s="24" t="str">
        <f t="shared" si="15"/>
        <v>http://www.cengage.com/search/showresults.do?Ntk=APG&amp;Ntt=9780766099012&amp;N=197</v>
      </c>
      <c r="R354" s="7" t="s">
        <v>871</v>
      </c>
    </row>
    <row r="355" spans="1:18" s="2" customFormat="1" ht="28.8" x14ac:dyDescent="0.3">
      <c r="A355" s="16"/>
      <c r="B355" s="25" t="str">
        <f t="shared" si="16"/>
        <v>US Supreme Court Landmark Cases: A Woman's Right to an Abortion: Roe v. Wade</v>
      </c>
      <c r="C355" s="18">
        <v>9780766084254</v>
      </c>
      <c r="D355" s="19" t="s">
        <v>527</v>
      </c>
      <c r="E355" s="19" t="s">
        <v>406</v>
      </c>
      <c r="F355" s="20">
        <v>1</v>
      </c>
      <c r="G355" s="21">
        <v>42954</v>
      </c>
      <c r="H355" s="20">
        <v>2017</v>
      </c>
      <c r="I355" s="19" t="s">
        <v>16</v>
      </c>
      <c r="J355" s="19" t="s">
        <v>10</v>
      </c>
      <c r="K355" s="22">
        <v>24.86</v>
      </c>
      <c r="L355" s="23" t="str">
        <f t="shared" si="17"/>
        <v/>
      </c>
      <c r="Q355" s="24" t="str">
        <f t="shared" si="15"/>
        <v>http://www.cengage.com/search/showresults.do?Ntk=APG&amp;Ntt=9780766084254&amp;N=197</v>
      </c>
      <c r="R355" s="7" t="s">
        <v>872</v>
      </c>
    </row>
    <row r="356" spans="1:18" s="2" customFormat="1" ht="28.8" x14ac:dyDescent="0.3">
      <c r="A356" s="16"/>
      <c r="B356" s="25" t="str">
        <f t="shared" si="16"/>
        <v>US Supreme Court Landmark Cases: Desegregating Schools: Brown v. Board of Education</v>
      </c>
      <c r="C356" s="18">
        <v>9780766084230</v>
      </c>
      <c r="D356" s="19" t="s">
        <v>527</v>
      </c>
      <c r="E356" s="19" t="s">
        <v>406</v>
      </c>
      <c r="F356" s="20">
        <v>1</v>
      </c>
      <c r="G356" s="21">
        <v>42949</v>
      </c>
      <c r="H356" s="20">
        <v>2017</v>
      </c>
      <c r="I356" s="19" t="s">
        <v>16</v>
      </c>
      <c r="J356" s="19" t="s">
        <v>10</v>
      </c>
      <c r="K356" s="22">
        <v>24.86</v>
      </c>
      <c r="L356" s="23" t="str">
        <f t="shared" si="17"/>
        <v/>
      </c>
      <c r="Q356" s="24" t="str">
        <f t="shared" si="15"/>
        <v>http://www.cengage.com/search/showresults.do?Ntk=APG&amp;Ntt=9780766084230&amp;N=197</v>
      </c>
      <c r="R356" s="7" t="s">
        <v>873</v>
      </c>
    </row>
    <row r="357" spans="1:18" s="2" customFormat="1" ht="28.8" x14ac:dyDescent="0.3">
      <c r="A357" s="16"/>
      <c r="B357" s="25" t="str">
        <f t="shared" si="16"/>
        <v>US Supreme Court Landmark Cases: Establishing the Rights of the Accused: Miranda v. Arizona</v>
      </c>
      <c r="C357" s="18">
        <v>9780766084292</v>
      </c>
      <c r="D357" s="19" t="s">
        <v>527</v>
      </c>
      <c r="E357" s="19" t="s">
        <v>406</v>
      </c>
      <c r="F357" s="20">
        <v>1</v>
      </c>
      <c r="G357" s="21">
        <v>42956</v>
      </c>
      <c r="H357" s="20">
        <v>2017</v>
      </c>
      <c r="I357" s="19" t="s">
        <v>16</v>
      </c>
      <c r="J357" s="19" t="s">
        <v>10</v>
      </c>
      <c r="K357" s="22">
        <v>24.86</v>
      </c>
      <c r="L357" s="23" t="str">
        <f t="shared" si="17"/>
        <v/>
      </c>
      <c r="Q357" s="24" t="str">
        <f t="shared" si="15"/>
        <v>http://www.cengage.com/search/showresults.do?Ntk=APG&amp;Ntt=9780766084292&amp;N=197</v>
      </c>
      <c r="R357" s="7" t="s">
        <v>874</v>
      </c>
    </row>
    <row r="358" spans="1:18" s="2" customFormat="1" ht="28.8" x14ac:dyDescent="0.3">
      <c r="A358" s="16"/>
      <c r="B358" s="25" t="str">
        <f t="shared" si="16"/>
        <v>US Supreme Court Landmark Cases: Fighting Censorship: New York Times v. United States</v>
      </c>
      <c r="C358" s="18">
        <v>9780766084339</v>
      </c>
      <c r="D358" s="19" t="s">
        <v>527</v>
      </c>
      <c r="E358" s="19" t="s">
        <v>406</v>
      </c>
      <c r="F358" s="20">
        <v>1</v>
      </c>
      <c r="G358" s="21">
        <v>42948</v>
      </c>
      <c r="H358" s="20">
        <v>2017</v>
      </c>
      <c r="I358" s="19" t="s">
        <v>16</v>
      </c>
      <c r="J358" s="19" t="s">
        <v>10</v>
      </c>
      <c r="K358" s="22">
        <v>24.86</v>
      </c>
      <c r="L358" s="23" t="str">
        <f t="shared" si="17"/>
        <v/>
      </c>
      <c r="Q358" s="24" t="str">
        <f t="shared" si="15"/>
        <v>http://www.cengage.com/search/showresults.do?Ntk=APG&amp;Ntt=9780766084339&amp;N=197</v>
      </c>
      <c r="R358" s="7" t="s">
        <v>875</v>
      </c>
    </row>
    <row r="359" spans="1:18" s="2" customFormat="1" ht="28.8" x14ac:dyDescent="0.3">
      <c r="A359" s="16"/>
      <c r="B359" s="25" t="str">
        <f t="shared" si="16"/>
        <v>US Supreme Court Landmark Cases: Marriage Equality: Obergefell v. Hodges</v>
      </c>
      <c r="C359" s="18">
        <v>9780766084377</v>
      </c>
      <c r="D359" s="19" t="s">
        <v>527</v>
      </c>
      <c r="E359" s="19" t="s">
        <v>406</v>
      </c>
      <c r="F359" s="20">
        <v>1</v>
      </c>
      <c r="G359" s="21">
        <v>42955</v>
      </c>
      <c r="H359" s="20">
        <v>2017</v>
      </c>
      <c r="I359" s="19" t="s">
        <v>16</v>
      </c>
      <c r="J359" s="19" t="s">
        <v>10</v>
      </c>
      <c r="K359" s="22">
        <v>24.86</v>
      </c>
      <c r="L359" s="23" t="str">
        <f t="shared" si="17"/>
        <v/>
      </c>
      <c r="Q359" s="24" t="str">
        <f t="shared" si="15"/>
        <v>http://www.cengage.com/search/showresults.do?Ntk=APG&amp;Ntt=9780766084377&amp;N=197</v>
      </c>
      <c r="R359" s="7" t="s">
        <v>876</v>
      </c>
    </row>
    <row r="360" spans="1:18" s="2" customFormat="1" x14ac:dyDescent="0.3">
      <c r="A360" s="16"/>
      <c r="B360" s="25" t="str">
        <f t="shared" si="16"/>
        <v>US Supreme Court Landmark Cases: Separate but Equal: Plessy v. Ferguson</v>
      </c>
      <c r="C360" s="18">
        <v>9780766084353</v>
      </c>
      <c r="D360" s="19" t="s">
        <v>527</v>
      </c>
      <c r="E360" s="19" t="s">
        <v>406</v>
      </c>
      <c r="F360" s="20">
        <v>1</v>
      </c>
      <c r="G360" s="21">
        <v>42949</v>
      </c>
      <c r="H360" s="20">
        <v>2017</v>
      </c>
      <c r="I360" s="19" t="s">
        <v>16</v>
      </c>
      <c r="J360" s="19" t="s">
        <v>10</v>
      </c>
      <c r="K360" s="22">
        <v>24.86</v>
      </c>
      <c r="L360" s="23" t="str">
        <f t="shared" si="17"/>
        <v/>
      </c>
      <c r="Q360" s="24" t="str">
        <f t="shared" si="15"/>
        <v>http://www.cengage.com/search/showresults.do?Ntk=APG&amp;Ntt=9780766084353&amp;N=197</v>
      </c>
      <c r="R360" s="7" t="s">
        <v>877</v>
      </c>
    </row>
    <row r="361" spans="1:18" s="2" customFormat="1" ht="28.8" x14ac:dyDescent="0.3">
      <c r="A361" s="16"/>
      <c r="B361" s="25" t="str">
        <f t="shared" si="16"/>
        <v>US Supreme Court Landmark Cases: Slavery and Citizenship: The Dred Scott Case</v>
      </c>
      <c r="C361" s="18">
        <v>9780766084278</v>
      </c>
      <c r="D361" s="19" t="s">
        <v>527</v>
      </c>
      <c r="E361" s="19" t="s">
        <v>406</v>
      </c>
      <c r="F361" s="20">
        <v>1</v>
      </c>
      <c r="G361" s="21">
        <v>42955</v>
      </c>
      <c r="H361" s="20">
        <v>2017</v>
      </c>
      <c r="I361" s="19" t="s">
        <v>16</v>
      </c>
      <c r="J361" s="19" t="s">
        <v>10</v>
      </c>
      <c r="K361" s="22">
        <v>24.86</v>
      </c>
      <c r="L361" s="23" t="str">
        <f t="shared" si="17"/>
        <v/>
      </c>
      <c r="Q361" s="24" t="str">
        <f t="shared" si="15"/>
        <v>http://www.cengage.com/search/showresults.do?Ntk=APG&amp;Ntt=9780766084278&amp;N=197</v>
      </c>
      <c r="R361" s="7" t="s">
        <v>878</v>
      </c>
    </row>
    <row r="362" spans="1:18" s="2" customFormat="1" x14ac:dyDescent="0.3">
      <c r="A362" s="16"/>
      <c r="B362" s="25" t="str">
        <f t="shared" si="16"/>
        <v>US Supreme Court Landmark Cases: The Death Penalty: Furman v. Georgia</v>
      </c>
      <c r="C362" s="18">
        <v>9780766084315</v>
      </c>
      <c r="D362" s="19" t="s">
        <v>527</v>
      </c>
      <c r="E362" s="19" t="s">
        <v>406</v>
      </c>
      <c r="F362" s="20">
        <v>1</v>
      </c>
      <c r="G362" s="21">
        <v>42956</v>
      </c>
      <c r="H362" s="20">
        <v>2017</v>
      </c>
      <c r="I362" s="19" t="s">
        <v>16</v>
      </c>
      <c r="J362" s="19" t="s">
        <v>10</v>
      </c>
      <c r="K362" s="22">
        <v>24.86</v>
      </c>
      <c r="L362" s="23" t="str">
        <f t="shared" si="17"/>
        <v/>
      </c>
      <c r="Q362" s="24" t="str">
        <f t="shared" si="15"/>
        <v>http://www.cengage.com/search/showresults.do?Ntk=APG&amp;Ntt=9780766084315&amp;N=197</v>
      </c>
      <c r="R362" s="7" t="s">
        <v>879</v>
      </c>
    </row>
    <row r="363" spans="1:18" s="2" customFormat="1" ht="28.8" x14ac:dyDescent="0.3">
      <c r="A363" s="16"/>
      <c r="B363" s="25" t="str">
        <f t="shared" si="16"/>
        <v>Viewpoints on Modern World History: AIDS and Other Killer Viruses and Pandemics</v>
      </c>
      <c r="C363" s="18">
        <v>9781534501409</v>
      </c>
      <c r="D363" s="19" t="s">
        <v>664</v>
      </c>
      <c r="E363" s="19" t="s">
        <v>139</v>
      </c>
      <c r="F363" s="20">
        <v>1</v>
      </c>
      <c r="G363" s="21">
        <v>43322</v>
      </c>
      <c r="H363" s="20">
        <v>2018</v>
      </c>
      <c r="I363" s="19" t="s">
        <v>9</v>
      </c>
      <c r="J363" s="19" t="s">
        <v>10</v>
      </c>
      <c r="K363" s="22">
        <v>52.6</v>
      </c>
      <c r="L363" s="23" t="str">
        <f t="shared" si="17"/>
        <v/>
      </c>
      <c r="Q363" s="24" t="str">
        <f t="shared" si="15"/>
        <v>http://www.cengage.com/search/showresults.do?Ntk=APG&amp;Ntt=9781534501409&amp;N=197</v>
      </c>
      <c r="R363" s="7" t="s">
        <v>880</v>
      </c>
    </row>
    <row r="364" spans="1:18" s="2" customFormat="1" x14ac:dyDescent="0.3">
      <c r="A364" s="16"/>
      <c r="B364" s="25" t="str">
        <f t="shared" si="16"/>
        <v>Viewpoints on Modern World History: Brexit</v>
      </c>
      <c r="C364" s="18">
        <v>9781534501423</v>
      </c>
      <c r="D364" s="19" t="s">
        <v>664</v>
      </c>
      <c r="E364" s="19" t="s">
        <v>139</v>
      </c>
      <c r="F364" s="20">
        <v>1</v>
      </c>
      <c r="G364" s="21">
        <v>43322</v>
      </c>
      <c r="H364" s="20">
        <v>2018</v>
      </c>
      <c r="I364" s="19" t="s">
        <v>9</v>
      </c>
      <c r="J364" s="19" t="s">
        <v>10</v>
      </c>
      <c r="K364" s="22">
        <v>52.6</v>
      </c>
      <c r="L364" s="23" t="str">
        <f t="shared" si="17"/>
        <v/>
      </c>
      <c r="Q364" s="24" t="str">
        <f t="shared" si="15"/>
        <v>http://www.cengage.com/search/showresults.do?Ntk=APG&amp;Ntt=9781534501423&amp;N=197</v>
      </c>
      <c r="R364" s="7" t="s">
        <v>881</v>
      </c>
    </row>
    <row r="365" spans="1:18" s="2" customFormat="1" x14ac:dyDescent="0.3">
      <c r="A365" s="16"/>
      <c r="B365" s="25" t="str">
        <f t="shared" si="16"/>
        <v>Viewpoints on Modern World History: Peace in the Middle East</v>
      </c>
      <c r="C365" s="18">
        <v>9781534501447</v>
      </c>
      <c r="D365" s="19" t="s">
        <v>664</v>
      </c>
      <c r="E365" s="19" t="s">
        <v>139</v>
      </c>
      <c r="F365" s="20">
        <v>1</v>
      </c>
      <c r="G365" s="21">
        <v>43322</v>
      </c>
      <c r="H365" s="20">
        <v>2018</v>
      </c>
      <c r="I365" s="19" t="s">
        <v>9</v>
      </c>
      <c r="J365" s="19" t="s">
        <v>10</v>
      </c>
      <c r="K365" s="22">
        <v>52.6</v>
      </c>
      <c r="L365" s="23" t="str">
        <f t="shared" si="17"/>
        <v/>
      </c>
      <c r="Q365" s="24" t="str">
        <f t="shared" si="15"/>
        <v>http://www.cengage.com/search/showresults.do?Ntk=APG&amp;Ntt=9781534501447&amp;N=197</v>
      </c>
      <c r="R365" s="7" t="s">
        <v>882</v>
      </c>
    </row>
    <row r="366" spans="1:18" s="2" customFormat="1" x14ac:dyDescent="0.3">
      <c r="A366" s="16"/>
      <c r="B366" s="25" t="str">
        <f t="shared" si="16"/>
        <v>Viewpoints on Modern World History: The Armenian Genocide</v>
      </c>
      <c r="C366" s="18">
        <v>9781534501218</v>
      </c>
      <c r="D366" s="19" t="s">
        <v>664</v>
      </c>
      <c r="E366" s="19" t="s">
        <v>139</v>
      </c>
      <c r="F366" s="20">
        <v>1</v>
      </c>
      <c r="G366" s="21">
        <v>43322</v>
      </c>
      <c r="H366" s="20">
        <v>2018</v>
      </c>
      <c r="I366" s="19" t="s">
        <v>9</v>
      </c>
      <c r="J366" s="19" t="s">
        <v>10</v>
      </c>
      <c r="K366" s="22">
        <v>52.6</v>
      </c>
      <c r="L366" s="23" t="str">
        <f t="shared" si="17"/>
        <v/>
      </c>
      <c r="Q366" s="24" t="str">
        <f t="shared" si="15"/>
        <v>http://www.cengage.com/search/showresults.do?Ntk=APG&amp;Ntt=9781534501218&amp;N=197</v>
      </c>
      <c r="R366" s="7" t="s">
        <v>883</v>
      </c>
    </row>
    <row r="367" spans="1:18" s="2" customFormat="1" ht="28.8" x14ac:dyDescent="0.3">
      <c r="A367" s="16"/>
      <c r="B367" s="25" t="str">
        <f t="shared" si="16"/>
        <v>Viewpoints on Modern World History: The Arms Race and Nuclear Proliferation</v>
      </c>
      <c r="C367" s="18">
        <v>9781534501386</v>
      </c>
      <c r="D367" s="19" t="s">
        <v>664</v>
      </c>
      <c r="E367" s="19" t="s">
        <v>139</v>
      </c>
      <c r="F367" s="20">
        <v>1</v>
      </c>
      <c r="G367" s="21">
        <v>43322</v>
      </c>
      <c r="H367" s="20">
        <v>2018</v>
      </c>
      <c r="I367" s="19" t="s">
        <v>9</v>
      </c>
      <c r="J367" s="19" t="s">
        <v>10</v>
      </c>
      <c r="K367" s="22">
        <v>52.6</v>
      </c>
      <c r="L367" s="23" t="str">
        <f t="shared" si="17"/>
        <v/>
      </c>
      <c r="Q367" s="24" t="str">
        <f t="shared" si="15"/>
        <v>http://www.cengage.com/search/showresults.do?Ntk=APG&amp;Ntt=9781534501386&amp;N=197</v>
      </c>
      <c r="R367" s="7" t="s">
        <v>884</v>
      </c>
    </row>
    <row r="368" spans="1:18" s="2" customFormat="1" x14ac:dyDescent="0.3">
      <c r="A368" s="16"/>
      <c r="B368" s="25" t="str">
        <f t="shared" si="16"/>
        <v>Viewpoints on Modern World History: US-Iran Relations</v>
      </c>
      <c r="C368" s="18">
        <v>9781534501362</v>
      </c>
      <c r="D368" s="19" t="s">
        <v>664</v>
      </c>
      <c r="E368" s="19" t="s">
        <v>139</v>
      </c>
      <c r="F368" s="20">
        <v>1</v>
      </c>
      <c r="G368" s="21">
        <v>43322</v>
      </c>
      <c r="H368" s="20">
        <v>2018</v>
      </c>
      <c r="I368" s="19" t="s">
        <v>9</v>
      </c>
      <c r="J368" s="19" t="s">
        <v>10</v>
      </c>
      <c r="K368" s="22">
        <v>52.6</v>
      </c>
      <c r="L368" s="23" t="str">
        <f t="shared" si="17"/>
        <v/>
      </c>
      <c r="Q368" s="24" t="str">
        <f t="shared" si="15"/>
        <v>http://www.cengage.com/search/showresults.do?Ntk=APG&amp;Ntt=9781534501362&amp;N=197</v>
      </c>
      <c r="R368" s="7" t="s">
        <v>885</v>
      </c>
    </row>
    <row r="369" spans="1:18" s="2" customFormat="1" x14ac:dyDescent="0.3">
      <c r="A369" s="16"/>
      <c r="B369" s="25" t="str">
        <f t="shared" si="16"/>
        <v>World History: Ancient Egypt: The Land of Pyramids and Pharaohs</v>
      </c>
      <c r="C369" s="18">
        <v>9781534562479</v>
      </c>
      <c r="D369" s="19" t="s">
        <v>520</v>
      </c>
      <c r="E369" s="19" t="s">
        <v>139</v>
      </c>
      <c r="F369" s="20">
        <v>1</v>
      </c>
      <c r="G369" s="21">
        <v>43333</v>
      </c>
      <c r="H369" s="20">
        <v>2018</v>
      </c>
      <c r="I369" s="19" t="s">
        <v>16</v>
      </c>
      <c r="J369" s="19" t="s">
        <v>316</v>
      </c>
      <c r="K369" s="22">
        <v>43.9</v>
      </c>
      <c r="L369" s="23" t="str">
        <f t="shared" si="17"/>
        <v/>
      </c>
      <c r="Q369" s="24" t="str">
        <f t="shared" si="15"/>
        <v>http://www.cengage.com/search/showresults.do?Ntk=APG&amp;Ntt=9781534562479&amp;N=197</v>
      </c>
      <c r="R369" s="7" t="s">
        <v>886</v>
      </c>
    </row>
    <row r="370" spans="1:18" s="2" customFormat="1" x14ac:dyDescent="0.3">
      <c r="A370" s="16"/>
      <c r="B370" s="25" t="str">
        <f t="shared" si="16"/>
        <v>World History: Genghis Khan: Creating the Mongol Empire</v>
      </c>
      <c r="C370" s="18">
        <v>9781534562493</v>
      </c>
      <c r="D370" s="19" t="s">
        <v>520</v>
      </c>
      <c r="E370" s="19" t="s">
        <v>139</v>
      </c>
      <c r="F370" s="20">
        <v>1</v>
      </c>
      <c r="G370" s="21">
        <v>43333</v>
      </c>
      <c r="H370" s="20">
        <v>2018</v>
      </c>
      <c r="I370" s="19" t="s">
        <v>16</v>
      </c>
      <c r="J370" s="19" t="s">
        <v>316</v>
      </c>
      <c r="K370" s="22">
        <v>43.9</v>
      </c>
      <c r="L370" s="23" t="str">
        <f t="shared" si="17"/>
        <v/>
      </c>
      <c r="Q370" s="24" t="str">
        <f t="shared" si="15"/>
        <v>http://www.cengage.com/search/showresults.do?Ntk=APG&amp;Ntt=9781534562493&amp;N=197</v>
      </c>
      <c r="R370" s="7" t="s">
        <v>887</v>
      </c>
    </row>
    <row r="371" spans="1:18" s="2" customFormat="1" x14ac:dyDescent="0.3">
      <c r="A371" s="16"/>
      <c r="B371" s="25" t="str">
        <f t="shared" si="16"/>
        <v>World History: India in Ancient Times</v>
      </c>
      <c r="C371" s="18">
        <v>9781534561816</v>
      </c>
      <c r="D371" s="19" t="s">
        <v>520</v>
      </c>
      <c r="E371" s="19" t="s">
        <v>139</v>
      </c>
      <c r="F371" s="20">
        <v>1</v>
      </c>
      <c r="G371" s="21">
        <v>43333</v>
      </c>
      <c r="H371" s="20">
        <v>2018</v>
      </c>
      <c r="I371" s="19" t="s">
        <v>16</v>
      </c>
      <c r="J371" s="19" t="s">
        <v>316</v>
      </c>
      <c r="K371" s="22">
        <v>43.9</v>
      </c>
      <c r="L371" s="23" t="str">
        <f t="shared" si="17"/>
        <v/>
      </c>
      <c r="Q371" s="24" t="str">
        <f t="shared" si="15"/>
        <v>http://www.cengage.com/search/showresults.do?Ntk=APG&amp;Ntt=9781534561816&amp;N=197</v>
      </c>
      <c r="R371" s="7" t="s">
        <v>888</v>
      </c>
    </row>
    <row r="372" spans="1:18" s="2" customFormat="1" x14ac:dyDescent="0.3">
      <c r="A372" s="16"/>
      <c r="B372" s="25" t="str">
        <f t="shared" si="16"/>
        <v>World History: The Black Death: Bubonic Plague Attacks Europe</v>
      </c>
      <c r="C372" s="18">
        <v>9781534560482</v>
      </c>
      <c r="D372" s="19" t="s">
        <v>520</v>
      </c>
      <c r="E372" s="19" t="s">
        <v>139</v>
      </c>
      <c r="F372" s="20">
        <v>1</v>
      </c>
      <c r="G372" s="21">
        <v>42957</v>
      </c>
      <c r="H372" s="20">
        <v>2017</v>
      </c>
      <c r="I372" s="19" t="s">
        <v>16</v>
      </c>
      <c r="J372" s="19" t="s">
        <v>316</v>
      </c>
      <c r="K372" s="22">
        <v>43.89</v>
      </c>
      <c r="L372" s="23" t="str">
        <f t="shared" si="17"/>
        <v/>
      </c>
      <c r="Q372" s="24" t="str">
        <f t="shared" si="15"/>
        <v>http://www.cengage.com/search/showresults.do?Ntk=APG&amp;Ntt=9781534560482&amp;N=197</v>
      </c>
      <c r="R372" s="7" t="s">
        <v>889</v>
      </c>
    </row>
    <row r="373" spans="1:18" s="2" customFormat="1" x14ac:dyDescent="0.3">
      <c r="A373" s="16"/>
      <c r="B373" s="25" t="str">
        <f t="shared" si="16"/>
        <v>World History: The French Revolution: The Power of the People</v>
      </c>
      <c r="C373" s="18">
        <v>9781534560529</v>
      </c>
      <c r="D373" s="19" t="s">
        <v>520</v>
      </c>
      <c r="E373" s="19" t="s">
        <v>139</v>
      </c>
      <c r="F373" s="20">
        <v>1</v>
      </c>
      <c r="G373" s="21">
        <v>42957</v>
      </c>
      <c r="H373" s="20">
        <v>2017</v>
      </c>
      <c r="I373" s="19" t="s">
        <v>16</v>
      </c>
      <c r="J373" s="19" t="s">
        <v>316</v>
      </c>
      <c r="K373" s="22">
        <v>43.89</v>
      </c>
      <c r="L373" s="23" t="str">
        <f t="shared" si="17"/>
        <v/>
      </c>
      <c r="Q373" s="24" t="str">
        <f t="shared" si="15"/>
        <v>http://www.cengage.com/search/showresults.do?Ntk=APG&amp;Ntt=9781534560529&amp;N=197</v>
      </c>
      <c r="R373" s="7" t="s">
        <v>890</v>
      </c>
    </row>
    <row r="374" spans="1:18" s="2" customFormat="1" x14ac:dyDescent="0.3">
      <c r="A374" s="16"/>
      <c r="B374" s="25" t="str">
        <f t="shared" si="16"/>
        <v>World History: The Horrors of Auschwitz</v>
      </c>
      <c r="C374" s="18">
        <v>9781534560550</v>
      </c>
      <c r="D374" s="19" t="s">
        <v>520</v>
      </c>
      <c r="E374" s="19" t="s">
        <v>139</v>
      </c>
      <c r="F374" s="20">
        <v>1</v>
      </c>
      <c r="G374" s="21">
        <v>42957</v>
      </c>
      <c r="H374" s="20">
        <v>2017</v>
      </c>
      <c r="I374" s="19" t="s">
        <v>16</v>
      </c>
      <c r="J374" s="19" t="s">
        <v>316</v>
      </c>
      <c r="K374" s="22">
        <v>43.89</v>
      </c>
      <c r="L374" s="23" t="str">
        <f t="shared" si="17"/>
        <v/>
      </c>
      <c r="Q374" s="24" t="str">
        <f t="shared" si="15"/>
        <v>http://www.cengage.com/search/showresults.do?Ntk=APG&amp;Ntt=9781534560550&amp;N=197</v>
      </c>
      <c r="R374" s="7" t="s">
        <v>891</v>
      </c>
    </row>
    <row r="375" spans="1:18" s="2" customFormat="1" x14ac:dyDescent="0.3">
      <c r="A375" s="16"/>
      <c r="B375" s="25" t="str">
        <f t="shared" si="16"/>
        <v>World History: The Inquisition: The Quest for Absolute Religious Power</v>
      </c>
      <c r="C375" s="18">
        <v>9781534560505</v>
      </c>
      <c r="D375" s="19" t="s">
        <v>520</v>
      </c>
      <c r="E375" s="19" t="s">
        <v>139</v>
      </c>
      <c r="F375" s="20">
        <v>1</v>
      </c>
      <c r="G375" s="21">
        <v>42957</v>
      </c>
      <c r="H375" s="20">
        <v>2017</v>
      </c>
      <c r="I375" s="19" t="s">
        <v>16</v>
      </c>
      <c r="J375" s="19" t="s">
        <v>316</v>
      </c>
      <c r="K375" s="22">
        <v>43.89</v>
      </c>
      <c r="L375" s="23" t="str">
        <f t="shared" si="17"/>
        <v/>
      </c>
      <c r="Q375" s="24" t="str">
        <f t="shared" si="15"/>
        <v>http://www.cengage.com/search/showresults.do?Ntk=APG&amp;Ntt=9781534560505&amp;N=197</v>
      </c>
      <c r="R375" s="7" t="s">
        <v>892</v>
      </c>
    </row>
    <row r="376" spans="1:18" s="2" customFormat="1" x14ac:dyDescent="0.3">
      <c r="A376" s="16"/>
      <c r="B376" s="25" t="str">
        <f t="shared" si="16"/>
        <v>World History: The Mysterious Maya Civilization</v>
      </c>
      <c r="C376" s="18">
        <v>9781534561854</v>
      </c>
      <c r="D376" s="19" t="s">
        <v>520</v>
      </c>
      <c r="E376" s="19" t="s">
        <v>139</v>
      </c>
      <c r="F376" s="20">
        <v>1</v>
      </c>
      <c r="G376" s="21">
        <v>43333</v>
      </c>
      <c r="H376" s="20">
        <v>2018</v>
      </c>
      <c r="I376" s="19" t="s">
        <v>16</v>
      </c>
      <c r="J376" s="19" t="s">
        <v>316</v>
      </c>
      <c r="K376" s="22">
        <v>43.9</v>
      </c>
      <c r="L376" s="23" t="str">
        <f t="shared" si="17"/>
        <v/>
      </c>
      <c r="Q376" s="24" t="str">
        <f t="shared" si="15"/>
        <v>http://www.cengage.com/search/showresults.do?Ntk=APG&amp;Ntt=9781534561854&amp;N=197</v>
      </c>
      <c r="R376" s="7" t="s">
        <v>893</v>
      </c>
    </row>
    <row r="377" spans="1:18" s="2" customFormat="1" x14ac:dyDescent="0.3">
      <c r="A377" s="16"/>
      <c r="B377" s="25" t="str">
        <f t="shared" si="16"/>
        <v>World History: The Rise and Fall of the Aztec Empire</v>
      </c>
      <c r="C377" s="18">
        <v>9781534561830</v>
      </c>
      <c r="D377" s="19" t="s">
        <v>520</v>
      </c>
      <c r="E377" s="19" t="s">
        <v>139</v>
      </c>
      <c r="F377" s="20">
        <v>1</v>
      </c>
      <c r="G377" s="21">
        <v>43322</v>
      </c>
      <c r="H377" s="20">
        <v>2018</v>
      </c>
      <c r="I377" s="19" t="s">
        <v>16</v>
      </c>
      <c r="J377" s="19" t="s">
        <v>316</v>
      </c>
      <c r="K377" s="22">
        <v>43.9</v>
      </c>
      <c r="L377" s="23" t="str">
        <f>IF(A377="","",K377*0.7)</f>
        <v/>
      </c>
      <c r="Q377" s="24" t="str">
        <f t="shared" si="15"/>
        <v>http://www.cengage.com/search/showresults.do?Ntk=APG&amp;Ntt=9781534561830&amp;N=197</v>
      </c>
      <c r="R377" s="7" t="s">
        <v>894</v>
      </c>
    </row>
    <row r="378" spans="1:18" s="2" customFormat="1" x14ac:dyDescent="0.3">
      <c r="A378" s="16"/>
      <c r="B378" s="25" t="str">
        <f t="shared" si="16"/>
        <v>World History: The Rise of ISIS: The Modern Age of Terrorism</v>
      </c>
      <c r="C378" s="18">
        <v>9781534560574</v>
      </c>
      <c r="D378" s="19" t="s">
        <v>520</v>
      </c>
      <c r="E378" s="19" t="s">
        <v>139</v>
      </c>
      <c r="F378" s="20">
        <v>1</v>
      </c>
      <c r="G378" s="21">
        <v>42956</v>
      </c>
      <c r="H378" s="20">
        <v>2017</v>
      </c>
      <c r="I378" s="19" t="s">
        <v>16</v>
      </c>
      <c r="J378" s="19" t="s">
        <v>316</v>
      </c>
      <c r="K378" s="22">
        <v>43.89</v>
      </c>
      <c r="L378" s="23" t="str">
        <f t="shared" si="17"/>
        <v/>
      </c>
      <c r="Q378" s="24" t="str">
        <f t="shared" si="15"/>
        <v>http://www.cengage.com/search/showresults.do?Ntk=APG&amp;Ntt=9781534560574&amp;N=197</v>
      </c>
      <c r="R378" s="7" t="s">
        <v>895</v>
      </c>
    </row>
    <row r="379" spans="1:18" s="2" customFormat="1" x14ac:dyDescent="0.3">
      <c r="A379" s="16"/>
      <c r="B379" s="25" t="str">
        <f t="shared" si="16"/>
        <v>World History: The United States and Russia: A Cold and Complex History</v>
      </c>
      <c r="C379" s="18">
        <v>9781534561878</v>
      </c>
      <c r="D379" s="19" t="s">
        <v>520</v>
      </c>
      <c r="E379" s="19" t="s">
        <v>139</v>
      </c>
      <c r="F379" s="20">
        <v>1</v>
      </c>
      <c r="G379" s="21">
        <v>43333</v>
      </c>
      <c r="H379" s="20">
        <v>2018</v>
      </c>
      <c r="I379" s="19" t="s">
        <v>16</v>
      </c>
      <c r="J379" s="19" t="s">
        <v>316</v>
      </c>
      <c r="K379" s="22">
        <v>43.9</v>
      </c>
      <c r="L379" s="23" t="str">
        <f t="shared" si="17"/>
        <v/>
      </c>
      <c r="Q379" s="24" t="str">
        <f t="shared" si="15"/>
        <v>http://www.cengage.com/search/showresults.do?Ntk=APG&amp;Ntt=9781534561878&amp;N=197</v>
      </c>
      <c r="R379" s="7" t="s">
        <v>896</v>
      </c>
    </row>
    <row r="380" spans="1:18" s="2" customFormat="1" x14ac:dyDescent="0.3">
      <c r="A380" s="16"/>
      <c r="B380" s="25" t="str">
        <f t="shared" si="16"/>
        <v>World History: World War I and the Rise of Global Conflict</v>
      </c>
      <c r="C380" s="18">
        <v>9781534560536</v>
      </c>
      <c r="D380" s="19" t="s">
        <v>520</v>
      </c>
      <c r="E380" s="19" t="s">
        <v>139</v>
      </c>
      <c r="F380" s="20">
        <v>1</v>
      </c>
      <c r="G380" s="21">
        <v>42957</v>
      </c>
      <c r="H380" s="20">
        <v>2017</v>
      </c>
      <c r="I380" s="19" t="s">
        <v>16</v>
      </c>
      <c r="J380" s="19" t="s">
        <v>316</v>
      </c>
      <c r="K380" s="22">
        <v>43.89</v>
      </c>
      <c r="L380" s="23" t="str">
        <f t="shared" si="17"/>
        <v/>
      </c>
      <c r="Q380" s="24" t="str">
        <f t="shared" si="15"/>
        <v>http://www.cengage.com/search/showresults.do?Ntk=APG&amp;Ntt=9781534560536&amp;N=197</v>
      </c>
      <c r="R380" s="7" t="s">
        <v>897</v>
      </c>
    </row>
    <row r="381" spans="1:18" s="119" customFormat="1" ht="24" customHeight="1" x14ac:dyDescent="0.35">
      <c r="A381" s="116"/>
      <c r="B381" s="116"/>
      <c r="C381" s="116"/>
      <c r="D381" s="116"/>
      <c r="E381" s="116"/>
      <c r="F381" s="116"/>
      <c r="G381" s="116"/>
      <c r="H381" s="116"/>
      <c r="I381" s="116"/>
      <c r="J381" s="117" t="s">
        <v>922</v>
      </c>
      <c r="K381" s="117"/>
      <c r="L381" s="118">
        <f>SUM(L3:L380)</f>
        <v>0</v>
      </c>
      <c r="R381" s="120"/>
    </row>
  </sheetData>
  <mergeCells count="1">
    <mergeCell ref="A1:L1"/>
  </mergeCells>
  <pageMargins left="0.7" right="0.7" top="0.75" bottom="0.75" header="0.3" footer="0.3"/>
  <pageSetup scale="56" fitToHeight="10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9D1F-2AE2-4E5E-8537-62FAC452B882}">
  <sheetPr>
    <pageSetUpPr fitToPage="1"/>
  </sheetPr>
  <dimension ref="A1:T578"/>
  <sheetViews>
    <sheetView topLeftCell="D1" zoomScale="90" zoomScaleNormal="90" workbookViewId="0">
      <pane ySplit="7" topLeftCell="A8" activePane="bottomLeft" state="frozen"/>
      <selection pane="bottomLeft" activeCell="J4" sqref="J4"/>
    </sheetView>
  </sheetViews>
  <sheetFormatPr defaultColWidth="9.21875" defaultRowHeight="14.4" x14ac:dyDescent="0.3"/>
  <cols>
    <col min="1" max="1" width="8.77734375" style="27" customWidth="1"/>
    <col min="2" max="2" width="14.21875" style="27" bestFit="1" customWidth="1"/>
    <col min="3" max="3" width="37.21875" style="27" bestFit="1" customWidth="1"/>
    <col min="4" max="4" width="62.109375" style="27" bestFit="1" customWidth="1"/>
    <col min="5" max="5" width="45.6640625" style="27" bestFit="1" customWidth="1"/>
    <col min="6" max="6" width="7.77734375" style="27" bestFit="1" customWidth="1"/>
    <col min="7" max="7" width="7.21875" style="27" bestFit="1" customWidth="1"/>
    <col min="8" max="8" width="8.5546875" style="27" bestFit="1" customWidth="1"/>
    <col min="9" max="9" width="9.44140625" style="27" bestFit="1" customWidth="1"/>
    <col min="10" max="10" width="6.21875" style="27" bestFit="1" customWidth="1"/>
    <col min="11" max="11" width="8.44140625" style="27" bestFit="1" customWidth="1"/>
    <col min="12" max="13" width="5.88671875" style="27" bestFit="1" customWidth="1"/>
    <col min="14" max="14" width="8.6640625" style="95" bestFit="1" customWidth="1"/>
    <col min="15" max="15" width="10.77734375" style="27" bestFit="1" customWidth="1"/>
    <col min="16" max="17" width="9.21875" style="27"/>
    <col min="18" max="19" width="0" style="27" hidden="1" customWidth="1"/>
    <col min="20" max="20" width="13.77734375" style="27" bestFit="1" customWidth="1"/>
    <col min="21" max="16384" width="9.21875" style="27"/>
  </cols>
  <sheetData>
    <row r="1" spans="1:20" s="2" customFormat="1" ht="30" customHeight="1" thickBot="1" x14ac:dyDescent="0.35">
      <c r="A1" s="232" t="s">
        <v>2356</v>
      </c>
      <c r="B1" s="233"/>
      <c r="C1" s="233"/>
      <c r="D1" s="233"/>
      <c r="E1" s="233"/>
      <c r="F1" s="233"/>
      <c r="G1" s="233"/>
      <c r="H1" s="233"/>
      <c r="I1" s="233"/>
      <c r="J1" s="234"/>
      <c r="K1" s="234"/>
      <c r="L1" s="234"/>
      <c r="M1" s="234"/>
      <c r="N1" s="233"/>
      <c r="O1" s="235"/>
      <c r="S1" s="26"/>
    </row>
    <row r="2" spans="1:20" ht="18" x14ac:dyDescent="0.35">
      <c r="A2" s="102" t="s">
        <v>928</v>
      </c>
      <c r="B2" s="103"/>
      <c r="C2" s="103"/>
      <c r="D2" s="103"/>
      <c r="E2" s="103"/>
      <c r="F2" s="103"/>
      <c r="G2" s="103"/>
      <c r="H2" s="103"/>
      <c r="I2" s="103"/>
      <c r="J2" s="113" t="s">
        <v>2359</v>
      </c>
      <c r="K2" s="114"/>
      <c r="L2" s="114"/>
      <c r="M2" s="115"/>
      <c r="N2" s="87"/>
      <c r="O2" s="33"/>
    </row>
    <row r="3" spans="1:20" ht="18" x14ac:dyDescent="0.35">
      <c r="A3" s="28" t="s">
        <v>2357</v>
      </c>
      <c r="B3" s="29"/>
      <c r="C3" s="29"/>
      <c r="D3" s="29"/>
      <c r="E3" s="29"/>
      <c r="F3" s="29"/>
      <c r="G3" s="29"/>
      <c r="H3" s="29"/>
      <c r="I3" s="29"/>
      <c r="J3" s="110" t="s">
        <v>1102</v>
      </c>
      <c r="K3" s="111"/>
      <c r="L3" s="111"/>
      <c r="M3" s="112"/>
      <c r="N3" s="87"/>
      <c r="O3" s="29"/>
      <c r="T3" s="30"/>
    </row>
    <row r="4" spans="1:20" ht="18" x14ac:dyDescent="0.35">
      <c r="A4" s="31"/>
      <c r="B4" s="32"/>
      <c r="C4" s="32"/>
      <c r="D4" s="32"/>
      <c r="E4" s="32"/>
      <c r="F4" s="32"/>
      <c r="G4" s="32"/>
      <c r="H4" s="32"/>
      <c r="I4" s="32"/>
      <c r="J4" s="107" t="s">
        <v>1207</v>
      </c>
      <c r="K4" s="108"/>
      <c r="L4" s="108"/>
      <c r="M4" s="109"/>
      <c r="N4" s="87"/>
      <c r="O4" s="29"/>
    </row>
    <row r="5" spans="1:20" ht="18" x14ac:dyDescent="0.35">
      <c r="A5" s="96" t="s">
        <v>2360</v>
      </c>
      <c r="B5" s="34"/>
      <c r="C5" s="34"/>
      <c r="D5" s="34"/>
      <c r="E5" s="34"/>
      <c r="F5" s="34"/>
      <c r="G5" s="34"/>
      <c r="H5" s="34"/>
      <c r="I5" s="34"/>
      <c r="J5" s="104" t="s">
        <v>2368</v>
      </c>
      <c r="K5" s="105"/>
      <c r="L5" s="105"/>
      <c r="M5" s="106"/>
      <c r="N5" s="87"/>
      <c r="O5" s="29"/>
    </row>
    <row r="6" spans="1:20" ht="18" x14ac:dyDescent="0.35">
      <c r="A6" s="97" t="s">
        <v>2355</v>
      </c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7"/>
      <c r="N6" s="88"/>
      <c r="O6" s="36"/>
    </row>
    <row r="7" spans="1:20" s="100" customFormat="1" ht="43.8" thickBot="1" x14ac:dyDescent="0.35">
      <c r="A7" s="101" t="s">
        <v>2361</v>
      </c>
      <c r="B7" s="52" t="s">
        <v>0</v>
      </c>
      <c r="C7" s="52" t="s">
        <v>2358</v>
      </c>
      <c r="D7" s="52" t="s">
        <v>926</v>
      </c>
      <c r="E7" s="52" t="s">
        <v>930</v>
      </c>
      <c r="F7" s="52" t="s">
        <v>931</v>
      </c>
      <c r="G7" s="52" t="s">
        <v>932</v>
      </c>
      <c r="H7" s="52" t="s">
        <v>933</v>
      </c>
      <c r="I7" s="98" t="s">
        <v>934</v>
      </c>
      <c r="J7" s="52" t="s">
        <v>935</v>
      </c>
      <c r="K7" s="52" t="s">
        <v>936</v>
      </c>
      <c r="L7" s="52" t="s">
        <v>937</v>
      </c>
      <c r="M7" s="52" t="s">
        <v>938</v>
      </c>
      <c r="N7" s="99" t="s">
        <v>299</v>
      </c>
      <c r="O7" s="101" t="s">
        <v>2354</v>
      </c>
      <c r="R7" s="100" t="s">
        <v>2370</v>
      </c>
      <c r="S7" s="100" t="s">
        <v>2371</v>
      </c>
    </row>
    <row r="8" spans="1:20" ht="18.600000000000001" thickBot="1" x14ac:dyDescent="0.4">
      <c r="A8" s="236" t="s">
        <v>929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</row>
    <row r="9" spans="1:20" x14ac:dyDescent="0.3">
      <c r="A9" s="53"/>
      <c r="B9" s="54" t="s">
        <v>939</v>
      </c>
      <c r="C9" s="53" t="s">
        <v>940</v>
      </c>
      <c r="D9" s="53" t="s">
        <v>941</v>
      </c>
      <c r="E9" s="53" t="s">
        <v>942</v>
      </c>
      <c r="F9" s="55"/>
      <c r="G9" s="54" t="s">
        <v>943</v>
      </c>
      <c r="H9" s="54" t="s">
        <v>944</v>
      </c>
      <c r="I9" s="56">
        <v>43852</v>
      </c>
      <c r="J9" s="54">
        <v>660</v>
      </c>
      <c r="K9" s="54" t="s">
        <v>945</v>
      </c>
      <c r="L9" s="54" t="s">
        <v>946</v>
      </c>
      <c r="M9" s="54" t="s">
        <v>947</v>
      </c>
      <c r="N9" s="57">
        <v>21.99</v>
      </c>
      <c r="O9" s="58" t="str">
        <f>IF(A9="","",N9*A9)</f>
        <v/>
      </c>
      <c r="R9" s="27" t="str">
        <f>IF(O9="","",B9)</f>
        <v/>
      </c>
      <c r="S9" s="27" t="str">
        <f>IF(O9="","",O9*(1-'Core List'!$Q$525))</f>
        <v/>
      </c>
    </row>
    <row r="10" spans="1:20" x14ac:dyDescent="0.3">
      <c r="A10" s="38" t="s">
        <v>8</v>
      </c>
      <c r="B10" s="39" t="s">
        <v>948</v>
      </c>
      <c r="C10" s="38" t="s">
        <v>949</v>
      </c>
      <c r="D10" s="38" t="s">
        <v>950</v>
      </c>
      <c r="E10" s="38" t="s">
        <v>8</v>
      </c>
      <c r="F10" s="40"/>
      <c r="G10" s="39" t="s">
        <v>943</v>
      </c>
      <c r="H10" s="39" t="s">
        <v>944</v>
      </c>
      <c r="I10" s="41">
        <v>43530</v>
      </c>
      <c r="J10" s="39">
        <v>740</v>
      </c>
      <c r="K10" s="39" t="s">
        <v>951</v>
      </c>
      <c r="L10" s="39" t="s">
        <v>946</v>
      </c>
      <c r="M10" s="39" t="s">
        <v>952</v>
      </c>
      <c r="N10" s="42">
        <v>24.99</v>
      </c>
      <c r="O10" s="43" t="str">
        <f t="shared" ref="O10:O50" si="0">IF(A10="","",N10*A10)</f>
        <v/>
      </c>
      <c r="R10" s="27" t="str">
        <f t="shared" ref="R10:R50" si="1">IF(O10="","",B10)</f>
        <v/>
      </c>
      <c r="S10" s="27" t="str">
        <f>IF(O10="","",O10*(1-'Core List'!$Q$525))</f>
        <v/>
      </c>
    </row>
    <row r="11" spans="1:20" x14ac:dyDescent="0.3">
      <c r="A11" s="38" t="s">
        <v>8</v>
      </c>
      <c r="B11" s="39" t="s">
        <v>953</v>
      </c>
      <c r="C11" s="38" t="s">
        <v>954</v>
      </c>
      <c r="D11" s="38" t="s">
        <v>955</v>
      </c>
      <c r="E11" s="38" t="s">
        <v>8</v>
      </c>
      <c r="F11" s="40"/>
      <c r="G11" s="39" t="s">
        <v>943</v>
      </c>
      <c r="H11" s="39" t="s">
        <v>944</v>
      </c>
      <c r="I11" s="41">
        <v>43454</v>
      </c>
      <c r="J11" s="39">
        <v>550</v>
      </c>
      <c r="K11" s="39" t="s">
        <v>951</v>
      </c>
      <c r="L11" s="39" t="s">
        <v>946</v>
      </c>
      <c r="M11" s="39" t="s">
        <v>952</v>
      </c>
      <c r="N11" s="42">
        <v>20.99</v>
      </c>
      <c r="O11" s="43" t="str">
        <f t="shared" si="0"/>
        <v/>
      </c>
      <c r="R11" s="27" t="str">
        <f t="shared" si="1"/>
        <v/>
      </c>
      <c r="S11" s="27" t="str">
        <f>IF(O11="","",O11*(1-'Core List'!$Q$525))</f>
        <v/>
      </c>
    </row>
    <row r="12" spans="1:20" x14ac:dyDescent="0.3">
      <c r="A12" s="38" t="s">
        <v>8</v>
      </c>
      <c r="B12" s="39" t="s">
        <v>956</v>
      </c>
      <c r="C12" s="38" t="s">
        <v>957</v>
      </c>
      <c r="D12" s="38" t="s">
        <v>958</v>
      </c>
      <c r="E12" s="38" t="s">
        <v>8</v>
      </c>
      <c r="F12" s="40"/>
      <c r="G12" s="39" t="s">
        <v>943</v>
      </c>
      <c r="H12" s="39" t="s">
        <v>959</v>
      </c>
      <c r="I12" s="41">
        <v>43454</v>
      </c>
      <c r="J12" s="39">
        <v>670</v>
      </c>
      <c r="K12" s="39" t="s">
        <v>945</v>
      </c>
      <c r="L12" s="39" t="s">
        <v>946</v>
      </c>
      <c r="M12" s="39" t="s">
        <v>947</v>
      </c>
      <c r="N12" s="42">
        <v>20.99</v>
      </c>
      <c r="O12" s="43" t="str">
        <f t="shared" si="0"/>
        <v/>
      </c>
      <c r="R12" s="27" t="str">
        <f t="shared" si="1"/>
        <v/>
      </c>
      <c r="S12" s="27" t="str">
        <f>IF(O12="","",O12*(1-'Core List'!$Q$525))</f>
        <v/>
      </c>
    </row>
    <row r="13" spans="1:20" x14ac:dyDescent="0.3">
      <c r="A13" s="38" t="s">
        <v>8</v>
      </c>
      <c r="B13" s="39" t="s">
        <v>960</v>
      </c>
      <c r="C13" s="38" t="s">
        <v>961</v>
      </c>
      <c r="D13" s="38" t="s">
        <v>962</v>
      </c>
      <c r="E13" s="38" t="s">
        <v>8</v>
      </c>
      <c r="F13" s="40"/>
      <c r="G13" s="39" t="s">
        <v>943</v>
      </c>
      <c r="H13" s="39" t="s">
        <v>944</v>
      </c>
      <c r="I13" s="41">
        <v>43152</v>
      </c>
      <c r="J13" s="39">
        <v>750</v>
      </c>
      <c r="K13" s="39" t="s">
        <v>963</v>
      </c>
      <c r="L13" s="39" t="s">
        <v>946</v>
      </c>
      <c r="M13" s="39" t="s">
        <v>964</v>
      </c>
      <c r="N13" s="42">
        <v>18.989999999999998</v>
      </c>
      <c r="O13" s="43" t="str">
        <f t="shared" si="0"/>
        <v/>
      </c>
      <c r="R13" s="27" t="str">
        <f t="shared" si="1"/>
        <v/>
      </c>
      <c r="S13" s="27" t="str">
        <f>IF(O13="","",O13*(1-'Core List'!$Q$525))</f>
        <v/>
      </c>
    </row>
    <row r="14" spans="1:20" x14ac:dyDescent="0.3">
      <c r="A14" s="38" t="s">
        <v>8</v>
      </c>
      <c r="B14" s="39" t="s">
        <v>965</v>
      </c>
      <c r="C14" s="38" t="s">
        <v>961</v>
      </c>
      <c r="D14" s="38" t="s">
        <v>966</v>
      </c>
      <c r="E14" s="38" t="s">
        <v>967</v>
      </c>
      <c r="F14" s="39">
        <v>1</v>
      </c>
      <c r="G14" s="39" t="s">
        <v>943</v>
      </c>
      <c r="H14" s="39" t="s">
        <v>944</v>
      </c>
      <c r="I14" s="41">
        <v>43454</v>
      </c>
      <c r="J14" s="39">
        <v>730</v>
      </c>
      <c r="K14" s="39" t="s">
        <v>951</v>
      </c>
      <c r="L14" s="39" t="s">
        <v>946</v>
      </c>
      <c r="M14" s="39" t="s">
        <v>952</v>
      </c>
      <c r="N14" s="42">
        <v>20.99</v>
      </c>
      <c r="O14" s="43" t="str">
        <f t="shared" si="0"/>
        <v/>
      </c>
      <c r="R14" s="27" t="str">
        <f t="shared" si="1"/>
        <v/>
      </c>
      <c r="S14" s="27" t="str">
        <f>IF(O14="","",O14*(1-'Core List'!$Q$525))</f>
        <v/>
      </c>
    </row>
    <row r="15" spans="1:20" x14ac:dyDescent="0.3">
      <c r="A15" s="38" t="s">
        <v>8</v>
      </c>
      <c r="B15" s="39" t="s">
        <v>968</v>
      </c>
      <c r="C15" s="38" t="s">
        <v>969</v>
      </c>
      <c r="D15" s="38" t="s">
        <v>970</v>
      </c>
      <c r="E15" s="38" t="s">
        <v>971</v>
      </c>
      <c r="F15" s="39">
        <v>1</v>
      </c>
      <c r="G15" s="39" t="s">
        <v>943</v>
      </c>
      <c r="H15" s="39" t="s">
        <v>972</v>
      </c>
      <c r="I15" s="41">
        <v>42529</v>
      </c>
      <c r="J15" s="39">
        <v>680</v>
      </c>
      <c r="K15" s="39" t="s">
        <v>973</v>
      </c>
      <c r="L15" s="39" t="s">
        <v>946</v>
      </c>
      <c r="M15" s="39" t="s">
        <v>974</v>
      </c>
      <c r="N15" s="42">
        <v>22.99</v>
      </c>
      <c r="O15" s="43" t="str">
        <f t="shared" si="0"/>
        <v/>
      </c>
      <c r="R15" s="27" t="str">
        <f t="shared" si="1"/>
        <v/>
      </c>
      <c r="S15" s="27" t="str">
        <f>IF(O15="","",O15*(1-'Core List'!$Q$525))</f>
        <v/>
      </c>
    </row>
    <row r="16" spans="1:20" x14ac:dyDescent="0.3">
      <c r="A16" s="38" t="s">
        <v>8</v>
      </c>
      <c r="B16" s="39" t="s">
        <v>975</v>
      </c>
      <c r="C16" s="38" t="s">
        <v>976</v>
      </c>
      <c r="D16" s="38" t="s">
        <v>977</v>
      </c>
      <c r="E16" s="38" t="s">
        <v>8</v>
      </c>
      <c r="F16" s="40"/>
      <c r="G16" s="39" t="s">
        <v>943</v>
      </c>
      <c r="H16" s="39" t="s">
        <v>944</v>
      </c>
      <c r="I16" s="41">
        <v>43810</v>
      </c>
      <c r="J16" s="39">
        <v>600</v>
      </c>
      <c r="K16" s="39" t="s">
        <v>951</v>
      </c>
      <c r="L16" s="39" t="s">
        <v>946</v>
      </c>
      <c r="M16" s="39" t="s">
        <v>952</v>
      </c>
      <c r="N16" s="42">
        <v>21.99</v>
      </c>
      <c r="O16" s="43" t="str">
        <f t="shared" si="0"/>
        <v/>
      </c>
      <c r="R16" s="27" t="str">
        <f t="shared" si="1"/>
        <v/>
      </c>
      <c r="S16" s="27" t="str">
        <f>IF(O16="","",O16*(1-'Core List'!$Q$525))</f>
        <v/>
      </c>
    </row>
    <row r="17" spans="1:19" x14ac:dyDescent="0.3">
      <c r="A17" s="38" t="s">
        <v>8</v>
      </c>
      <c r="B17" s="39" t="s">
        <v>978</v>
      </c>
      <c r="C17" s="38" t="s">
        <v>979</v>
      </c>
      <c r="D17" s="38" t="s">
        <v>980</v>
      </c>
      <c r="E17" s="38" t="s">
        <v>8</v>
      </c>
      <c r="F17" s="40"/>
      <c r="G17" s="39" t="s">
        <v>943</v>
      </c>
      <c r="H17" s="39" t="s">
        <v>944</v>
      </c>
      <c r="I17" s="41">
        <v>43530</v>
      </c>
      <c r="J17" s="39">
        <v>840</v>
      </c>
      <c r="K17" s="39" t="s">
        <v>945</v>
      </c>
      <c r="L17" s="39" t="s">
        <v>946</v>
      </c>
      <c r="M17" s="39" t="s">
        <v>947</v>
      </c>
      <c r="N17" s="42">
        <v>24.99</v>
      </c>
      <c r="O17" s="43" t="str">
        <f t="shared" si="0"/>
        <v/>
      </c>
      <c r="R17" s="27" t="str">
        <f t="shared" si="1"/>
        <v/>
      </c>
      <c r="S17" s="27" t="str">
        <f>IF(O17="","",O17*(1-'Core List'!$Q$525))</f>
        <v/>
      </c>
    </row>
    <row r="18" spans="1:19" x14ac:dyDescent="0.3">
      <c r="A18" s="38" t="s">
        <v>8</v>
      </c>
      <c r="B18" s="39" t="s">
        <v>981</v>
      </c>
      <c r="C18" s="38" t="s">
        <v>982</v>
      </c>
      <c r="D18" s="38" t="s">
        <v>983</v>
      </c>
      <c r="E18" s="38" t="s">
        <v>8</v>
      </c>
      <c r="F18" s="40"/>
      <c r="G18" s="39" t="s">
        <v>943</v>
      </c>
      <c r="H18" s="39" t="s">
        <v>959</v>
      </c>
      <c r="I18" s="41">
        <v>43152</v>
      </c>
      <c r="J18" s="39">
        <v>920</v>
      </c>
      <c r="K18" s="39" t="s">
        <v>973</v>
      </c>
      <c r="L18" s="39" t="s">
        <v>946</v>
      </c>
      <c r="M18" s="39" t="s">
        <v>947</v>
      </c>
      <c r="N18" s="42">
        <v>20.99</v>
      </c>
      <c r="O18" s="43" t="str">
        <f t="shared" si="0"/>
        <v/>
      </c>
      <c r="R18" s="27" t="str">
        <f t="shared" si="1"/>
        <v/>
      </c>
      <c r="S18" s="27" t="str">
        <f>IF(O18="","",O18*(1-'Core List'!$Q$525))</f>
        <v/>
      </c>
    </row>
    <row r="19" spans="1:19" x14ac:dyDescent="0.3">
      <c r="A19" s="38" t="s">
        <v>8</v>
      </c>
      <c r="B19" s="39" t="s">
        <v>984</v>
      </c>
      <c r="C19" s="38" t="s">
        <v>985</v>
      </c>
      <c r="D19" s="38" t="s">
        <v>986</v>
      </c>
      <c r="E19" s="38" t="s">
        <v>8</v>
      </c>
      <c r="F19" s="40"/>
      <c r="G19" s="39" t="s">
        <v>943</v>
      </c>
      <c r="H19" s="39" t="s">
        <v>987</v>
      </c>
      <c r="I19" s="41">
        <v>42984</v>
      </c>
      <c r="J19" s="39">
        <v>990</v>
      </c>
      <c r="K19" s="39" t="s">
        <v>973</v>
      </c>
      <c r="L19" s="39" t="s">
        <v>946</v>
      </c>
      <c r="M19" s="39" t="s">
        <v>952</v>
      </c>
      <c r="N19" s="42">
        <v>20.99</v>
      </c>
      <c r="O19" s="43" t="str">
        <f t="shared" si="0"/>
        <v/>
      </c>
      <c r="R19" s="27" t="str">
        <f t="shared" si="1"/>
        <v/>
      </c>
      <c r="S19" s="27" t="str">
        <f>IF(O19="","",O19*(1-'Core List'!$Q$525))</f>
        <v/>
      </c>
    </row>
    <row r="20" spans="1:19" x14ac:dyDescent="0.3">
      <c r="A20" s="38" t="s">
        <v>8</v>
      </c>
      <c r="B20" s="39" t="s">
        <v>988</v>
      </c>
      <c r="C20" s="38" t="s">
        <v>989</v>
      </c>
      <c r="D20" s="38" t="s">
        <v>990</v>
      </c>
      <c r="E20" s="38" t="s">
        <v>8</v>
      </c>
      <c r="F20" s="40"/>
      <c r="G20" s="39" t="s">
        <v>943</v>
      </c>
      <c r="H20" s="39" t="s">
        <v>944</v>
      </c>
      <c r="I20" s="41">
        <v>43852</v>
      </c>
      <c r="J20" s="39">
        <v>800</v>
      </c>
      <c r="K20" s="39" t="s">
        <v>991</v>
      </c>
      <c r="L20" s="39" t="s">
        <v>82</v>
      </c>
      <c r="M20" s="39" t="s">
        <v>947</v>
      </c>
      <c r="N20" s="42">
        <v>21.99</v>
      </c>
      <c r="O20" s="43" t="str">
        <f t="shared" si="0"/>
        <v/>
      </c>
      <c r="R20" s="27" t="str">
        <f t="shared" si="1"/>
        <v/>
      </c>
      <c r="S20" s="27" t="str">
        <f>IF(O20="","",O20*(1-'Core List'!$Q$525))</f>
        <v/>
      </c>
    </row>
    <row r="21" spans="1:19" x14ac:dyDescent="0.3">
      <c r="A21" s="38" t="s">
        <v>8</v>
      </c>
      <c r="B21" s="39" t="s">
        <v>992</v>
      </c>
      <c r="C21" s="38" t="s">
        <v>993</v>
      </c>
      <c r="D21" s="38" t="s">
        <v>994</v>
      </c>
      <c r="E21" s="38" t="s">
        <v>8</v>
      </c>
      <c r="F21" s="40"/>
      <c r="G21" s="39" t="s">
        <v>943</v>
      </c>
      <c r="H21" s="39" t="s">
        <v>995</v>
      </c>
      <c r="I21" s="41">
        <v>40604</v>
      </c>
      <c r="J21" s="39">
        <v>1070</v>
      </c>
      <c r="K21" s="39" t="s">
        <v>991</v>
      </c>
      <c r="L21" s="39" t="s">
        <v>82</v>
      </c>
      <c r="M21" s="39" t="s">
        <v>947</v>
      </c>
      <c r="N21" s="42">
        <v>21.99</v>
      </c>
      <c r="O21" s="43" t="str">
        <f t="shared" si="0"/>
        <v/>
      </c>
      <c r="R21" s="27" t="str">
        <f t="shared" si="1"/>
        <v/>
      </c>
      <c r="S21" s="27" t="str">
        <f>IF(O21="","",O21*(1-'Core List'!$Q$525))</f>
        <v/>
      </c>
    </row>
    <row r="22" spans="1:19" x14ac:dyDescent="0.3">
      <c r="A22" s="38" t="s">
        <v>8</v>
      </c>
      <c r="B22" s="39" t="s">
        <v>996</v>
      </c>
      <c r="C22" s="38" t="s">
        <v>997</v>
      </c>
      <c r="D22" s="38" t="s">
        <v>998</v>
      </c>
      <c r="E22" s="38" t="s">
        <v>8</v>
      </c>
      <c r="F22" s="40"/>
      <c r="G22" s="39" t="s">
        <v>943</v>
      </c>
      <c r="H22" s="39" t="s">
        <v>944</v>
      </c>
      <c r="I22" s="41">
        <v>43454</v>
      </c>
      <c r="J22" s="39">
        <v>700</v>
      </c>
      <c r="K22" s="39" t="s">
        <v>991</v>
      </c>
      <c r="L22" s="39" t="s">
        <v>82</v>
      </c>
      <c r="M22" s="39" t="s">
        <v>947</v>
      </c>
      <c r="N22" s="42">
        <v>20.99</v>
      </c>
      <c r="O22" s="43" t="str">
        <f t="shared" si="0"/>
        <v/>
      </c>
      <c r="R22" s="27" t="str">
        <f t="shared" si="1"/>
        <v/>
      </c>
      <c r="S22" s="27" t="str">
        <f>IF(O22="","",O22*(1-'Core List'!$Q$525))</f>
        <v/>
      </c>
    </row>
    <row r="23" spans="1:19" x14ac:dyDescent="0.3">
      <c r="A23" s="38" t="s">
        <v>8</v>
      </c>
      <c r="B23" s="39" t="s">
        <v>999</v>
      </c>
      <c r="C23" s="38" t="s">
        <v>1000</v>
      </c>
      <c r="D23" s="38" t="s">
        <v>1001</v>
      </c>
      <c r="E23" s="38" t="s">
        <v>8</v>
      </c>
      <c r="F23" s="40"/>
      <c r="G23" s="39" t="s">
        <v>943</v>
      </c>
      <c r="H23" s="39" t="s">
        <v>1002</v>
      </c>
      <c r="I23" s="41">
        <v>43075</v>
      </c>
      <c r="J23" s="39">
        <v>1120</v>
      </c>
      <c r="K23" s="39" t="s">
        <v>1003</v>
      </c>
      <c r="L23" s="39" t="s">
        <v>82</v>
      </c>
      <c r="M23" s="39" t="s">
        <v>1004</v>
      </c>
      <c r="N23" s="42">
        <v>19.989999999999998</v>
      </c>
      <c r="O23" s="43" t="str">
        <f t="shared" si="0"/>
        <v/>
      </c>
      <c r="R23" s="27" t="str">
        <f t="shared" si="1"/>
        <v/>
      </c>
      <c r="S23" s="27" t="str">
        <f>IF(O23="","",O23*(1-'Core List'!$Q$525))</f>
        <v/>
      </c>
    </row>
    <row r="24" spans="1:19" x14ac:dyDescent="0.3">
      <c r="A24" s="38" t="s">
        <v>8</v>
      </c>
      <c r="B24" s="39" t="s">
        <v>1005</v>
      </c>
      <c r="C24" s="38" t="s">
        <v>1006</v>
      </c>
      <c r="D24" s="38" t="s">
        <v>1007</v>
      </c>
      <c r="E24" s="38" t="s">
        <v>8</v>
      </c>
      <c r="F24" s="40"/>
      <c r="G24" s="39" t="s">
        <v>943</v>
      </c>
      <c r="H24" s="39" t="s">
        <v>944</v>
      </c>
      <c r="I24" s="41">
        <v>43754</v>
      </c>
      <c r="J24" s="39">
        <v>680</v>
      </c>
      <c r="K24" s="39" t="s">
        <v>951</v>
      </c>
      <c r="L24" s="39" t="s">
        <v>82</v>
      </c>
      <c r="M24" s="39" t="s">
        <v>952</v>
      </c>
      <c r="N24" s="42">
        <v>20.99</v>
      </c>
      <c r="O24" s="43" t="str">
        <f t="shared" si="0"/>
        <v/>
      </c>
      <c r="R24" s="27" t="str">
        <f t="shared" si="1"/>
        <v/>
      </c>
      <c r="S24" s="27" t="str">
        <f>IF(O24="","",O24*(1-'Core List'!$Q$525))</f>
        <v/>
      </c>
    </row>
    <row r="25" spans="1:19" x14ac:dyDescent="0.3">
      <c r="A25" s="38" t="s">
        <v>8</v>
      </c>
      <c r="B25" s="39" t="s">
        <v>1008</v>
      </c>
      <c r="C25" s="38" t="s">
        <v>1009</v>
      </c>
      <c r="D25" s="38" t="s">
        <v>1010</v>
      </c>
      <c r="E25" s="38" t="s">
        <v>8</v>
      </c>
      <c r="F25" s="40"/>
      <c r="G25" s="39" t="s">
        <v>943</v>
      </c>
      <c r="H25" s="39" t="s">
        <v>944</v>
      </c>
      <c r="I25" s="41">
        <v>43454</v>
      </c>
      <c r="J25" s="39">
        <v>570</v>
      </c>
      <c r="K25" s="39" t="s">
        <v>1003</v>
      </c>
      <c r="L25" s="39" t="s">
        <v>1011</v>
      </c>
      <c r="M25" s="39" t="s">
        <v>947</v>
      </c>
      <c r="N25" s="42">
        <v>20.99</v>
      </c>
      <c r="O25" s="43" t="str">
        <f t="shared" si="0"/>
        <v/>
      </c>
      <c r="R25" s="27" t="str">
        <f t="shared" si="1"/>
        <v/>
      </c>
      <c r="S25" s="27" t="str">
        <f>IF(O25="","",O25*(1-'Core List'!$Q$525))</f>
        <v/>
      </c>
    </row>
    <row r="26" spans="1:19" x14ac:dyDescent="0.3">
      <c r="A26" s="38" t="s">
        <v>8</v>
      </c>
      <c r="B26" s="39" t="s">
        <v>1012</v>
      </c>
      <c r="C26" s="38" t="s">
        <v>1009</v>
      </c>
      <c r="D26" s="38" t="s">
        <v>1013</v>
      </c>
      <c r="E26" s="38" t="s">
        <v>8</v>
      </c>
      <c r="F26" s="40"/>
      <c r="G26" s="39" t="s">
        <v>943</v>
      </c>
      <c r="H26" s="39" t="s">
        <v>944</v>
      </c>
      <c r="I26" s="41">
        <v>43138</v>
      </c>
      <c r="J26" s="39">
        <v>590</v>
      </c>
      <c r="K26" s="39" t="s">
        <v>1003</v>
      </c>
      <c r="L26" s="39" t="s">
        <v>1011</v>
      </c>
      <c r="M26" s="39" t="s">
        <v>947</v>
      </c>
      <c r="N26" s="42">
        <v>19.989999999999998</v>
      </c>
      <c r="O26" s="43" t="str">
        <f t="shared" si="0"/>
        <v/>
      </c>
      <c r="R26" s="27" t="str">
        <f t="shared" si="1"/>
        <v/>
      </c>
      <c r="S26" s="27" t="str">
        <f>IF(O26="","",O26*(1-'Core List'!$Q$525))</f>
        <v/>
      </c>
    </row>
    <row r="27" spans="1:19" x14ac:dyDescent="0.3">
      <c r="A27" s="38" t="s">
        <v>8</v>
      </c>
      <c r="B27" s="39" t="s">
        <v>1014</v>
      </c>
      <c r="C27" s="38" t="s">
        <v>1015</v>
      </c>
      <c r="D27" s="38" t="s">
        <v>1016</v>
      </c>
      <c r="E27" s="38" t="s">
        <v>1016</v>
      </c>
      <c r="F27" s="40"/>
      <c r="G27" s="39" t="s">
        <v>943</v>
      </c>
      <c r="H27" s="39" t="s">
        <v>944</v>
      </c>
      <c r="I27" s="41">
        <v>43454</v>
      </c>
      <c r="J27" s="39">
        <v>740</v>
      </c>
      <c r="K27" s="39" t="s">
        <v>1003</v>
      </c>
      <c r="L27" s="39" t="s">
        <v>1011</v>
      </c>
      <c r="M27" s="39" t="s">
        <v>947</v>
      </c>
      <c r="N27" s="42">
        <v>20.99</v>
      </c>
      <c r="O27" s="43" t="str">
        <f t="shared" si="0"/>
        <v/>
      </c>
      <c r="R27" s="27" t="str">
        <f t="shared" si="1"/>
        <v/>
      </c>
      <c r="S27" s="27" t="str">
        <f>IF(O27="","",O27*(1-'Core List'!$Q$525))</f>
        <v/>
      </c>
    </row>
    <row r="28" spans="1:19" x14ac:dyDescent="0.3">
      <c r="A28" s="38" t="s">
        <v>8</v>
      </c>
      <c r="B28" s="39" t="s">
        <v>1017</v>
      </c>
      <c r="C28" s="38" t="s">
        <v>1018</v>
      </c>
      <c r="D28" s="38" t="s">
        <v>1019</v>
      </c>
      <c r="E28" s="38" t="s">
        <v>1020</v>
      </c>
      <c r="F28" s="39">
        <v>1</v>
      </c>
      <c r="G28" s="39" t="s">
        <v>943</v>
      </c>
      <c r="H28" s="39" t="s">
        <v>1021</v>
      </c>
      <c r="I28" s="41">
        <v>43376</v>
      </c>
      <c r="J28" s="39">
        <v>600</v>
      </c>
      <c r="K28" s="39" t="s">
        <v>1003</v>
      </c>
      <c r="L28" s="39" t="s">
        <v>1011</v>
      </c>
      <c r="M28" s="39" t="s">
        <v>947</v>
      </c>
      <c r="N28" s="42">
        <v>24.99</v>
      </c>
      <c r="O28" s="43" t="str">
        <f t="shared" si="0"/>
        <v/>
      </c>
      <c r="R28" s="27" t="str">
        <f t="shared" si="1"/>
        <v/>
      </c>
      <c r="S28" s="27" t="str">
        <f>IF(O28="","",O28*(1-'Core List'!$Q$525))</f>
        <v/>
      </c>
    </row>
    <row r="29" spans="1:19" x14ac:dyDescent="0.3">
      <c r="A29" s="38" t="s">
        <v>8</v>
      </c>
      <c r="B29" s="39" t="s">
        <v>1022</v>
      </c>
      <c r="C29" s="38" t="s">
        <v>1023</v>
      </c>
      <c r="D29" s="38" t="s">
        <v>1024</v>
      </c>
      <c r="E29" s="38" t="s">
        <v>8</v>
      </c>
      <c r="F29" s="40"/>
      <c r="G29" s="39" t="s">
        <v>943</v>
      </c>
      <c r="H29" s="39" t="s">
        <v>944</v>
      </c>
      <c r="I29" s="41">
        <v>43872</v>
      </c>
      <c r="J29" s="39">
        <v>690</v>
      </c>
      <c r="K29" s="39" t="s">
        <v>1003</v>
      </c>
      <c r="L29" s="39" t="s">
        <v>1011</v>
      </c>
      <c r="M29" s="39" t="s">
        <v>947</v>
      </c>
      <c r="N29" s="42">
        <v>21.99</v>
      </c>
      <c r="O29" s="43" t="str">
        <f t="shared" si="0"/>
        <v/>
      </c>
      <c r="R29" s="27" t="str">
        <f t="shared" si="1"/>
        <v/>
      </c>
      <c r="S29" s="27" t="str">
        <f>IF(O29="","",O29*(1-'Core List'!$Q$525))</f>
        <v/>
      </c>
    </row>
    <row r="30" spans="1:19" x14ac:dyDescent="0.3">
      <c r="A30" s="38" t="s">
        <v>8</v>
      </c>
      <c r="B30" s="39" t="s">
        <v>1025</v>
      </c>
      <c r="C30" s="38" t="s">
        <v>1026</v>
      </c>
      <c r="D30" s="38" t="s">
        <v>1027</v>
      </c>
      <c r="E30" s="38" t="s">
        <v>8</v>
      </c>
      <c r="F30" s="40"/>
      <c r="G30" s="39" t="s">
        <v>943</v>
      </c>
      <c r="H30" s="39" t="s">
        <v>944</v>
      </c>
      <c r="I30" s="41">
        <v>43852</v>
      </c>
      <c r="J30" s="39">
        <v>610</v>
      </c>
      <c r="K30" s="39" t="s">
        <v>1003</v>
      </c>
      <c r="L30" s="39" t="s">
        <v>1011</v>
      </c>
      <c r="M30" s="39" t="s">
        <v>947</v>
      </c>
      <c r="N30" s="42">
        <v>21.99</v>
      </c>
      <c r="O30" s="43" t="str">
        <f t="shared" si="0"/>
        <v/>
      </c>
      <c r="R30" s="27" t="str">
        <f t="shared" si="1"/>
        <v/>
      </c>
      <c r="S30" s="27" t="str">
        <f>IF(O30="","",O30*(1-'Core List'!$Q$525))</f>
        <v/>
      </c>
    </row>
    <row r="31" spans="1:19" x14ac:dyDescent="0.3">
      <c r="A31" s="38" t="s">
        <v>8</v>
      </c>
      <c r="B31" s="39" t="s">
        <v>1028</v>
      </c>
      <c r="C31" s="38" t="s">
        <v>1029</v>
      </c>
      <c r="D31" s="38" t="s">
        <v>1030</v>
      </c>
      <c r="E31" s="38" t="s">
        <v>1031</v>
      </c>
      <c r="F31" s="40"/>
      <c r="G31" s="39" t="s">
        <v>943</v>
      </c>
      <c r="H31" s="39" t="s">
        <v>944</v>
      </c>
      <c r="I31" s="41">
        <v>43852</v>
      </c>
      <c r="J31" s="39">
        <v>750</v>
      </c>
      <c r="K31" s="39" t="s">
        <v>1003</v>
      </c>
      <c r="L31" s="39" t="s">
        <v>1011</v>
      </c>
      <c r="M31" s="39" t="s">
        <v>947</v>
      </c>
      <c r="N31" s="42">
        <v>21.99</v>
      </c>
      <c r="O31" s="43" t="str">
        <f t="shared" si="0"/>
        <v/>
      </c>
      <c r="R31" s="27" t="str">
        <f t="shared" si="1"/>
        <v/>
      </c>
      <c r="S31" s="27" t="str">
        <f>IF(O31="","",O31*(1-'Core List'!$Q$525))</f>
        <v/>
      </c>
    </row>
    <row r="32" spans="1:19" x14ac:dyDescent="0.3">
      <c r="A32" s="38" t="s">
        <v>8</v>
      </c>
      <c r="B32" s="39" t="s">
        <v>1032</v>
      </c>
      <c r="C32" s="38" t="s">
        <v>1033</v>
      </c>
      <c r="D32" s="38" t="s">
        <v>1034</v>
      </c>
      <c r="E32" s="38" t="s">
        <v>1035</v>
      </c>
      <c r="F32" s="39">
        <v>1</v>
      </c>
      <c r="G32" s="39" t="s">
        <v>943</v>
      </c>
      <c r="H32" s="39" t="s">
        <v>944</v>
      </c>
      <c r="I32" s="41">
        <v>43754</v>
      </c>
      <c r="J32" s="39">
        <v>700</v>
      </c>
      <c r="K32" s="39" t="s">
        <v>1036</v>
      </c>
      <c r="L32" s="39" t="s">
        <v>1011</v>
      </c>
      <c r="M32" s="39" t="s">
        <v>946</v>
      </c>
      <c r="N32" s="42">
        <v>20.99</v>
      </c>
      <c r="O32" s="43" t="str">
        <f t="shared" si="0"/>
        <v/>
      </c>
      <c r="R32" s="27" t="str">
        <f t="shared" si="1"/>
        <v/>
      </c>
      <c r="S32" s="27" t="str">
        <f>IF(O32="","",O32*(1-'Core List'!$Q$525))</f>
        <v/>
      </c>
    </row>
    <row r="33" spans="1:19" x14ac:dyDescent="0.3">
      <c r="A33" s="38" t="s">
        <v>8</v>
      </c>
      <c r="B33" s="39" t="s">
        <v>1037</v>
      </c>
      <c r="C33" s="38" t="s">
        <v>1038</v>
      </c>
      <c r="D33" s="38" t="s">
        <v>1039</v>
      </c>
      <c r="E33" s="38" t="s">
        <v>8</v>
      </c>
      <c r="F33" s="40"/>
      <c r="G33" s="39" t="s">
        <v>943</v>
      </c>
      <c r="H33" s="39" t="s">
        <v>1040</v>
      </c>
      <c r="I33" s="41">
        <v>43852</v>
      </c>
      <c r="J33" s="39">
        <v>740</v>
      </c>
      <c r="K33" s="39" t="s">
        <v>1003</v>
      </c>
      <c r="L33" s="39" t="s">
        <v>1011</v>
      </c>
      <c r="M33" s="39" t="s">
        <v>947</v>
      </c>
      <c r="N33" s="42">
        <v>21.99</v>
      </c>
      <c r="O33" s="43" t="str">
        <f t="shared" si="0"/>
        <v/>
      </c>
      <c r="R33" s="27" t="str">
        <f t="shared" si="1"/>
        <v/>
      </c>
      <c r="S33" s="27" t="str">
        <f>IF(O33="","",O33*(1-'Core List'!$Q$525))</f>
        <v/>
      </c>
    </row>
    <row r="34" spans="1:19" x14ac:dyDescent="0.3">
      <c r="A34" s="38" t="s">
        <v>8</v>
      </c>
      <c r="B34" s="39" t="s">
        <v>1041</v>
      </c>
      <c r="C34" s="38" t="s">
        <v>1042</v>
      </c>
      <c r="D34" s="38" t="s">
        <v>1043</v>
      </c>
      <c r="E34" s="38" t="s">
        <v>8</v>
      </c>
      <c r="F34" s="40"/>
      <c r="G34" s="39" t="s">
        <v>943</v>
      </c>
      <c r="H34" s="39" t="s">
        <v>944</v>
      </c>
      <c r="I34" s="41">
        <v>43607</v>
      </c>
      <c r="J34" s="39">
        <v>700</v>
      </c>
      <c r="K34" s="39" t="s">
        <v>1003</v>
      </c>
      <c r="L34" s="39" t="s">
        <v>1011</v>
      </c>
      <c r="M34" s="39" t="s">
        <v>947</v>
      </c>
      <c r="N34" s="42">
        <v>20.99</v>
      </c>
      <c r="O34" s="43" t="str">
        <f t="shared" si="0"/>
        <v/>
      </c>
      <c r="R34" s="27" t="str">
        <f t="shared" si="1"/>
        <v/>
      </c>
      <c r="S34" s="27" t="str">
        <f>IF(O34="","",O34*(1-'Core List'!$Q$525))</f>
        <v/>
      </c>
    </row>
    <row r="35" spans="1:19" x14ac:dyDescent="0.3">
      <c r="A35" s="38" t="s">
        <v>8</v>
      </c>
      <c r="B35" s="39" t="s">
        <v>1044</v>
      </c>
      <c r="C35" s="38" t="s">
        <v>1045</v>
      </c>
      <c r="D35" s="38" t="s">
        <v>1046</v>
      </c>
      <c r="E35" s="38" t="s">
        <v>8</v>
      </c>
      <c r="F35" s="40"/>
      <c r="G35" s="39" t="s">
        <v>943</v>
      </c>
      <c r="H35" s="39" t="s">
        <v>944</v>
      </c>
      <c r="I35" s="41">
        <v>43454</v>
      </c>
      <c r="J35" s="39">
        <v>690</v>
      </c>
      <c r="K35" s="39" t="s">
        <v>1003</v>
      </c>
      <c r="L35" s="39" t="s">
        <v>1011</v>
      </c>
      <c r="M35" s="39" t="s">
        <v>947</v>
      </c>
      <c r="N35" s="42">
        <v>20.99</v>
      </c>
      <c r="O35" s="43" t="str">
        <f t="shared" si="0"/>
        <v/>
      </c>
      <c r="R35" s="27" t="str">
        <f t="shared" si="1"/>
        <v/>
      </c>
      <c r="S35" s="27" t="str">
        <f>IF(O35="","",O35*(1-'Core List'!$Q$525))</f>
        <v/>
      </c>
    </row>
    <row r="36" spans="1:19" x14ac:dyDescent="0.3">
      <c r="A36" s="38" t="s">
        <v>8</v>
      </c>
      <c r="B36" s="39" t="s">
        <v>1047</v>
      </c>
      <c r="C36" s="38" t="s">
        <v>1048</v>
      </c>
      <c r="D36" s="38" t="s">
        <v>1049</v>
      </c>
      <c r="E36" s="38" t="s">
        <v>8</v>
      </c>
      <c r="F36" s="40"/>
      <c r="G36" s="39" t="s">
        <v>943</v>
      </c>
      <c r="H36" s="39" t="s">
        <v>944</v>
      </c>
      <c r="I36" s="41">
        <v>43810</v>
      </c>
      <c r="J36" s="39">
        <v>800</v>
      </c>
      <c r="K36" s="39" t="s">
        <v>1003</v>
      </c>
      <c r="L36" s="39" t="s">
        <v>1011</v>
      </c>
      <c r="M36" s="39" t="s">
        <v>947</v>
      </c>
      <c r="N36" s="42">
        <v>21.99</v>
      </c>
      <c r="O36" s="43" t="str">
        <f t="shared" si="0"/>
        <v/>
      </c>
      <c r="R36" s="27" t="str">
        <f t="shared" si="1"/>
        <v/>
      </c>
      <c r="S36" s="27" t="str">
        <f>IF(O36="","",O36*(1-'Core List'!$Q$525))</f>
        <v/>
      </c>
    </row>
    <row r="37" spans="1:19" x14ac:dyDescent="0.3">
      <c r="A37" s="38" t="s">
        <v>8</v>
      </c>
      <c r="B37" s="39" t="s">
        <v>1050</v>
      </c>
      <c r="C37" s="38" t="s">
        <v>1051</v>
      </c>
      <c r="D37" s="38" t="s">
        <v>1052</v>
      </c>
      <c r="E37" s="38" t="s">
        <v>8</v>
      </c>
      <c r="F37" s="40"/>
      <c r="G37" s="39" t="s">
        <v>943</v>
      </c>
      <c r="H37" s="39" t="s">
        <v>944</v>
      </c>
      <c r="I37" s="41">
        <v>43607</v>
      </c>
      <c r="J37" s="39">
        <v>1020</v>
      </c>
      <c r="K37" s="39" t="s">
        <v>1003</v>
      </c>
      <c r="L37" s="39" t="s">
        <v>1011</v>
      </c>
      <c r="M37" s="39" t="s">
        <v>947</v>
      </c>
      <c r="N37" s="42">
        <v>20.99</v>
      </c>
      <c r="O37" s="43" t="str">
        <f t="shared" si="0"/>
        <v/>
      </c>
      <c r="R37" s="27" t="str">
        <f t="shared" si="1"/>
        <v/>
      </c>
      <c r="S37" s="27" t="str">
        <f>IF(O37="","",O37*(1-'Core List'!$Q$525))</f>
        <v/>
      </c>
    </row>
    <row r="38" spans="1:19" x14ac:dyDescent="0.3">
      <c r="A38" s="38" t="s">
        <v>8</v>
      </c>
      <c r="B38" s="39" t="s">
        <v>1053</v>
      </c>
      <c r="C38" s="38" t="s">
        <v>1051</v>
      </c>
      <c r="D38" s="38" t="s">
        <v>1054</v>
      </c>
      <c r="E38" s="38" t="s">
        <v>1055</v>
      </c>
      <c r="F38" s="39">
        <v>2</v>
      </c>
      <c r="G38" s="39" t="s">
        <v>943</v>
      </c>
      <c r="H38" s="39" t="s">
        <v>944</v>
      </c>
      <c r="I38" s="41">
        <v>42788</v>
      </c>
      <c r="J38" s="39">
        <v>910</v>
      </c>
      <c r="K38" s="39" t="s">
        <v>1003</v>
      </c>
      <c r="L38" s="39" t="s">
        <v>1011</v>
      </c>
      <c r="M38" s="39" t="s">
        <v>947</v>
      </c>
      <c r="N38" s="42">
        <v>20.99</v>
      </c>
      <c r="O38" s="43" t="str">
        <f t="shared" si="0"/>
        <v/>
      </c>
      <c r="R38" s="27" t="str">
        <f t="shared" si="1"/>
        <v/>
      </c>
      <c r="S38" s="27" t="str">
        <f>IF(O38="","",O38*(1-'Core List'!$Q$525))</f>
        <v/>
      </c>
    </row>
    <row r="39" spans="1:19" x14ac:dyDescent="0.3">
      <c r="A39" s="38" t="s">
        <v>8</v>
      </c>
      <c r="B39" s="39" t="s">
        <v>1056</v>
      </c>
      <c r="C39" s="38" t="s">
        <v>1057</v>
      </c>
      <c r="D39" s="38" t="s">
        <v>1058</v>
      </c>
      <c r="E39" s="38" t="s">
        <v>8</v>
      </c>
      <c r="F39" s="40"/>
      <c r="G39" s="39" t="s">
        <v>943</v>
      </c>
      <c r="H39" s="39" t="s">
        <v>944</v>
      </c>
      <c r="I39" s="41">
        <v>43454</v>
      </c>
      <c r="J39" s="39">
        <v>800</v>
      </c>
      <c r="K39" s="39" t="s">
        <v>1003</v>
      </c>
      <c r="L39" s="39" t="s">
        <v>1011</v>
      </c>
      <c r="M39" s="39" t="s">
        <v>947</v>
      </c>
      <c r="N39" s="42">
        <v>20.99</v>
      </c>
      <c r="O39" s="43" t="str">
        <f t="shared" si="0"/>
        <v/>
      </c>
      <c r="R39" s="27" t="str">
        <f t="shared" si="1"/>
        <v/>
      </c>
      <c r="S39" s="27" t="str">
        <f>IF(O39="","",O39*(1-'Core List'!$Q$525))</f>
        <v/>
      </c>
    </row>
    <row r="40" spans="1:19" x14ac:dyDescent="0.3">
      <c r="A40" s="38" t="s">
        <v>8</v>
      </c>
      <c r="B40" s="39" t="s">
        <v>1059</v>
      </c>
      <c r="C40" s="38" t="s">
        <v>1060</v>
      </c>
      <c r="D40" s="38" t="s">
        <v>1061</v>
      </c>
      <c r="E40" s="38" t="s">
        <v>1062</v>
      </c>
      <c r="F40" s="40"/>
      <c r="G40" s="39" t="s">
        <v>943</v>
      </c>
      <c r="H40" s="39" t="s">
        <v>944</v>
      </c>
      <c r="I40" s="41">
        <v>42802</v>
      </c>
      <c r="J40" s="39">
        <v>730</v>
      </c>
      <c r="K40" s="39" t="s">
        <v>1003</v>
      </c>
      <c r="L40" s="39" t="s">
        <v>1011</v>
      </c>
      <c r="M40" s="39" t="s">
        <v>947</v>
      </c>
      <c r="N40" s="42">
        <v>19.989999999999998</v>
      </c>
      <c r="O40" s="43" t="str">
        <f t="shared" si="0"/>
        <v/>
      </c>
      <c r="R40" s="27" t="str">
        <f t="shared" si="1"/>
        <v/>
      </c>
      <c r="S40" s="27" t="str">
        <f>IF(O40="","",O40*(1-'Core List'!$Q$525))</f>
        <v/>
      </c>
    </row>
    <row r="41" spans="1:19" x14ac:dyDescent="0.3">
      <c r="A41" s="38" t="s">
        <v>8</v>
      </c>
      <c r="B41" s="39" t="s">
        <v>1063</v>
      </c>
      <c r="C41" s="38" t="s">
        <v>1064</v>
      </c>
      <c r="D41" s="38" t="s">
        <v>1065</v>
      </c>
      <c r="E41" s="38" t="s">
        <v>8</v>
      </c>
      <c r="F41" s="40"/>
      <c r="G41" s="39" t="s">
        <v>943</v>
      </c>
      <c r="H41" s="39" t="s">
        <v>944</v>
      </c>
      <c r="I41" s="41">
        <v>43607</v>
      </c>
      <c r="J41" s="39">
        <v>660</v>
      </c>
      <c r="K41" s="39" t="s">
        <v>1003</v>
      </c>
      <c r="L41" s="39" t="s">
        <v>1011</v>
      </c>
      <c r="M41" s="39" t="s">
        <v>947</v>
      </c>
      <c r="N41" s="42">
        <v>20.99</v>
      </c>
      <c r="O41" s="43" t="str">
        <f t="shared" si="0"/>
        <v/>
      </c>
      <c r="R41" s="27" t="str">
        <f t="shared" si="1"/>
        <v/>
      </c>
      <c r="S41" s="27" t="str">
        <f>IF(O41="","",O41*(1-'Core List'!$Q$525))</f>
        <v/>
      </c>
    </row>
    <row r="42" spans="1:19" x14ac:dyDescent="0.3">
      <c r="A42" s="38" t="s">
        <v>8</v>
      </c>
      <c r="B42" s="39" t="s">
        <v>1066</v>
      </c>
      <c r="C42" s="38" t="s">
        <v>1067</v>
      </c>
      <c r="D42" s="38" t="s">
        <v>1068</v>
      </c>
      <c r="E42" s="38" t="s">
        <v>8</v>
      </c>
      <c r="F42" s="40"/>
      <c r="G42" s="39" t="s">
        <v>943</v>
      </c>
      <c r="H42" s="39" t="s">
        <v>944</v>
      </c>
      <c r="I42" s="41">
        <v>43454</v>
      </c>
      <c r="J42" s="39">
        <v>750</v>
      </c>
      <c r="K42" s="39" t="s">
        <v>1003</v>
      </c>
      <c r="L42" s="39" t="s">
        <v>1011</v>
      </c>
      <c r="M42" s="39" t="s">
        <v>947</v>
      </c>
      <c r="N42" s="42">
        <v>20.99</v>
      </c>
      <c r="O42" s="43" t="str">
        <f t="shared" si="0"/>
        <v/>
      </c>
      <c r="R42" s="27" t="str">
        <f t="shared" si="1"/>
        <v/>
      </c>
      <c r="S42" s="27" t="str">
        <f>IF(O42="","",O42*(1-'Core List'!$Q$525))</f>
        <v/>
      </c>
    </row>
    <row r="43" spans="1:19" x14ac:dyDescent="0.3">
      <c r="A43" s="38" t="s">
        <v>8</v>
      </c>
      <c r="B43" s="39" t="s">
        <v>1069</v>
      </c>
      <c r="C43" s="38" t="s">
        <v>1070</v>
      </c>
      <c r="D43" s="38" t="s">
        <v>1071</v>
      </c>
      <c r="E43" s="38" t="s">
        <v>8</v>
      </c>
      <c r="F43" s="40"/>
      <c r="G43" s="39" t="s">
        <v>943</v>
      </c>
      <c r="H43" s="39" t="s">
        <v>944</v>
      </c>
      <c r="I43" s="41">
        <v>43852</v>
      </c>
      <c r="J43" s="39">
        <v>750</v>
      </c>
      <c r="K43" s="39" t="s">
        <v>1003</v>
      </c>
      <c r="L43" s="39" t="s">
        <v>1011</v>
      </c>
      <c r="M43" s="39" t="s">
        <v>947</v>
      </c>
      <c r="N43" s="42">
        <v>21.99</v>
      </c>
      <c r="O43" s="43" t="str">
        <f t="shared" si="0"/>
        <v/>
      </c>
      <c r="R43" s="27" t="str">
        <f t="shared" si="1"/>
        <v/>
      </c>
      <c r="S43" s="27" t="str">
        <f>IF(O43="","",O43*(1-'Core List'!$Q$525))</f>
        <v/>
      </c>
    </row>
    <row r="44" spans="1:19" x14ac:dyDescent="0.3">
      <c r="A44" s="38" t="s">
        <v>8</v>
      </c>
      <c r="B44" s="39" t="s">
        <v>1072</v>
      </c>
      <c r="C44" s="38" t="s">
        <v>1073</v>
      </c>
      <c r="D44" s="38" t="s">
        <v>1074</v>
      </c>
      <c r="E44" s="38" t="s">
        <v>1075</v>
      </c>
      <c r="F44" s="39">
        <v>1</v>
      </c>
      <c r="G44" s="39" t="s">
        <v>943</v>
      </c>
      <c r="H44" s="39" t="s">
        <v>1076</v>
      </c>
      <c r="I44" s="41">
        <v>43852</v>
      </c>
      <c r="J44" s="39">
        <v>740</v>
      </c>
      <c r="K44" s="39" t="s">
        <v>1003</v>
      </c>
      <c r="L44" s="39" t="s">
        <v>1011</v>
      </c>
      <c r="M44" s="39" t="s">
        <v>947</v>
      </c>
      <c r="N44" s="42">
        <v>21.99</v>
      </c>
      <c r="O44" s="43" t="str">
        <f t="shared" si="0"/>
        <v/>
      </c>
      <c r="R44" s="27" t="str">
        <f t="shared" si="1"/>
        <v/>
      </c>
      <c r="S44" s="27" t="str">
        <f>IF(O44="","",O44*(1-'Core List'!$Q$525))</f>
        <v/>
      </c>
    </row>
    <row r="45" spans="1:19" x14ac:dyDescent="0.3">
      <c r="A45" s="38" t="s">
        <v>8</v>
      </c>
      <c r="B45" s="39" t="s">
        <v>1077</v>
      </c>
      <c r="C45" s="38" t="s">
        <v>1078</v>
      </c>
      <c r="D45" s="38" t="s">
        <v>1079</v>
      </c>
      <c r="E45" s="38" t="s">
        <v>8</v>
      </c>
      <c r="F45" s="40"/>
      <c r="G45" s="39" t="s">
        <v>943</v>
      </c>
      <c r="H45" s="39" t="s">
        <v>1080</v>
      </c>
      <c r="I45" s="41">
        <v>43754</v>
      </c>
      <c r="J45" s="40"/>
      <c r="K45" s="39" t="s">
        <v>991</v>
      </c>
      <c r="L45" s="39" t="s">
        <v>1011</v>
      </c>
      <c r="M45" s="39" t="s">
        <v>947</v>
      </c>
      <c r="N45" s="42">
        <v>20.99</v>
      </c>
      <c r="O45" s="43" t="str">
        <f t="shared" si="0"/>
        <v/>
      </c>
      <c r="R45" s="27" t="str">
        <f t="shared" si="1"/>
        <v/>
      </c>
      <c r="S45" s="27" t="str">
        <f>IF(O45="","",O45*(1-'Core List'!$Q$525))</f>
        <v/>
      </c>
    </row>
    <row r="46" spans="1:19" x14ac:dyDescent="0.3">
      <c r="A46" s="38" t="s">
        <v>8</v>
      </c>
      <c r="B46" s="39" t="s">
        <v>1081</v>
      </c>
      <c r="C46" s="38" t="s">
        <v>1082</v>
      </c>
      <c r="D46" s="38" t="s">
        <v>1083</v>
      </c>
      <c r="E46" s="38" t="s">
        <v>8</v>
      </c>
      <c r="F46" s="40"/>
      <c r="G46" s="39" t="s">
        <v>943</v>
      </c>
      <c r="H46" s="39" t="s">
        <v>1084</v>
      </c>
      <c r="I46" s="41">
        <v>43754</v>
      </c>
      <c r="J46" s="40"/>
      <c r="K46" s="39" t="s">
        <v>1003</v>
      </c>
      <c r="L46" s="39" t="s">
        <v>1011</v>
      </c>
      <c r="M46" s="39" t="s">
        <v>947</v>
      </c>
      <c r="N46" s="42">
        <v>20.99</v>
      </c>
      <c r="O46" s="43" t="str">
        <f t="shared" si="0"/>
        <v/>
      </c>
      <c r="R46" s="27" t="str">
        <f t="shared" si="1"/>
        <v/>
      </c>
      <c r="S46" s="27" t="str">
        <f>IF(O46="","",O46*(1-'Core List'!$Q$525))</f>
        <v/>
      </c>
    </row>
    <row r="47" spans="1:19" x14ac:dyDescent="0.3">
      <c r="A47" s="38" t="s">
        <v>8</v>
      </c>
      <c r="B47" s="39" t="s">
        <v>1085</v>
      </c>
      <c r="C47" s="38" t="s">
        <v>1086</v>
      </c>
      <c r="D47" s="38" t="s">
        <v>1087</v>
      </c>
      <c r="E47" s="38" t="s">
        <v>8</v>
      </c>
      <c r="F47" s="40"/>
      <c r="G47" s="39" t="s">
        <v>943</v>
      </c>
      <c r="H47" s="39" t="s">
        <v>959</v>
      </c>
      <c r="I47" s="41">
        <v>43454</v>
      </c>
      <c r="J47" s="39">
        <v>750</v>
      </c>
      <c r="K47" s="39" t="s">
        <v>1003</v>
      </c>
      <c r="L47" s="39" t="s">
        <v>1011</v>
      </c>
      <c r="M47" s="39" t="s">
        <v>947</v>
      </c>
      <c r="N47" s="42">
        <v>20.99</v>
      </c>
      <c r="O47" s="43" t="str">
        <f t="shared" si="0"/>
        <v/>
      </c>
      <c r="R47" s="27" t="str">
        <f t="shared" si="1"/>
        <v/>
      </c>
      <c r="S47" s="27" t="str">
        <f>IF(O47="","",O47*(1-'Core List'!$Q$525))</f>
        <v/>
      </c>
    </row>
    <row r="48" spans="1:19" x14ac:dyDescent="0.3">
      <c r="A48" s="38"/>
      <c r="B48" s="39" t="s">
        <v>1088</v>
      </c>
      <c r="C48" s="38" t="s">
        <v>1089</v>
      </c>
      <c r="D48" s="38" t="s">
        <v>1090</v>
      </c>
      <c r="E48" s="38" t="s">
        <v>8</v>
      </c>
      <c r="F48" s="40"/>
      <c r="G48" s="39" t="s">
        <v>943</v>
      </c>
      <c r="H48" s="39" t="s">
        <v>944</v>
      </c>
      <c r="I48" s="41">
        <v>43454</v>
      </c>
      <c r="J48" s="39">
        <v>640</v>
      </c>
      <c r="K48" s="39" t="s">
        <v>1003</v>
      </c>
      <c r="L48" s="39" t="s">
        <v>1011</v>
      </c>
      <c r="M48" s="39" t="s">
        <v>947</v>
      </c>
      <c r="N48" s="42">
        <v>20.99</v>
      </c>
      <c r="O48" s="43" t="str">
        <f t="shared" si="0"/>
        <v/>
      </c>
      <c r="R48" s="27" t="str">
        <f t="shared" si="1"/>
        <v/>
      </c>
      <c r="S48" s="27" t="str">
        <f>IF(O48="","",O48*(1-'Core List'!$Q$525))</f>
        <v/>
      </c>
    </row>
    <row r="49" spans="1:19" x14ac:dyDescent="0.3">
      <c r="A49" s="38"/>
      <c r="B49" s="39" t="s">
        <v>1091</v>
      </c>
      <c r="C49" s="38" t="s">
        <v>1092</v>
      </c>
      <c r="D49" s="38" t="s">
        <v>1093</v>
      </c>
      <c r="E49" s="38" t="s">
        <v>1094</v>
      </c>
      <c r="F49" s="39">
        <v>6</v>
      </c>
      <c r="G49" s="39" t="s">
        <v>943</v>
      </c>
      <c r="H49" s="39" t="s">
        <v>959</v>
      </c>
      <c r="I49" s="41">
        <v>43852</v>
      </c>
      <c r="J49" s="39">
        <v>630</v>
      </c>
      <c r="K49" s="39" t="s">
        <v>1095</v>
      </c>
      <c r="L49" s="39" t="s">
        <v>1096</v>
      </c>
      <c r="M49" s="39" t="s">
        <v>946</v>
      </c>
      <c r="N49" s="42">
        <v>21.99</v>
      </c>
      <c r="O49" s="43" t="str">
        <f t="shared" si="0"/>
        <v/>
      </c>
      <c r="R49" s="27" t="str">
        <f t="shared" si="1"/>
        <v/>
      </c>
      <c r="S49" s="27" t="str">
        <f>IF(O49="","",O49*(1-'Core List'!$Q$525))</f>
        <v/>
      </c>
    </row>
    <row r="50" spans="1:19" ht="15" thickBot="1" x14ac:dyDescent="0.35">
      <c r="A50" s="59"/>
      <c r="B50" s="60" t="s">
        <v>1097</v>
      </c>
      <c r="C50" s="59" t="s">
        <v>1098</v>
      </c>
      <c r="D50" s="59" t="s">
        <v>1099</v>
      </c>
      <c r="E50" s="59" t="s">
        <v>1100</v>
      </c>
      <c r="F50" s="61"/>
      <c r="G50" s="60" t="s">
        <v>943</v>
      </c>
      <c r="H50" s="60" t="s">
        <v>944</v>
      </c>
      <c r="I50" s="62">
        <v>43152</v>
      </c>
      <c r="J50" s="60">
        <v>810</v>
      </c>
      <c r="K50" s="60" t="s">
        <v>1101</v>
      </c>
      <c r="L50" s="60" t="s">
        <v>1096</v>
      </c>
      <c r="M50" s="60" t="s">
        <v>946</v>
      </c>
      <c r="N50" s="63">
        <v>18.989999999999998</v>
      </c>
      <c r="O50" s="64" t="str">
        <f t="shared" si="0"/>
        <v/>
      </c>
      <c r="Q50" s="174"/>
      <c r="R50" s="27" t="str">
        <f t="shared" si="1"/>
        <v/>
      </c>
      <c r="S50" s="27" t="str">
        <f>IF(O50="","",O50*(1-'Core List'!$Q$525))</f>
        <v/>
      </c>
    </row>
    <row r="51" spans="1:19" s="132" customFormat="1" ht="18.600000000000001" thickBot="1" x14ac:dyDescent="0.4">
      <c r="A51" s="239" t="s">
        <v>1102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1"/>
    </row>
    <row r="52" spans="1:19" x14ac:dyDescent="0.3">
      <c r="A52" s="65" t="s">
        <v>8</v>
      </c>
      <c r="B52" s="66" t="s">
        <v>1103</v>
      </c>
      <c r="C52" s="65" t="s">
        <v>1038</v>
      </c>
      <c r="D52" s="65" t="s">
        <v>1104</v>
      </c>
      <c r="E52" s="65" t="s">
        <v>8</v>
      </c>
      <c r="F52" s="67"/>
      <c r="G52" s="66" t="s">
        <v>943</v>
      </c>
      <c r="H52" s="66" t="s">
        <v>1105</v>
      </c>
      <c r="I52" s="68">
        <v>43852</v>
      </c>
      <c r="J52" s="66">
        <v>760</v>
      </c>
      <c r="K52" s="66" t="s">
        <v>1106</v>
      </c>
      <c r="L52" s="66" t="s">
        <v>947</v>
      </c>
      <c r="M52" s="66" t="s">
        <v>952</v>
      </c>
      <c r="N52" s="89">
        <v>21.99</v>
      </c>
      <c r="O52" s="84" t="str">
        <f t="shared" ref="O52:O92" si="2">IF(A52="","",N52*A52)</f>
        <v/>
      </c>
      <c r="R52" s="27" t="str">
        <f t="shared" ref="R52" si="3">IF(O52="","",B52)</f>
        <v/>
      </c>
      <c r="S52" s="27" t="str">
        <f>IF(O52="","",O52*(1-'Core List'!$Q$525))</f>
        <v/>
      </c>
    </row>
    <row r="53" spans="1:19" x14ac:dyDescent="0.3">
      <c r="A53" s="44" t="s">
        <v>8</v>
      </c>
      <c r="B53" s="45" t="s">
        <v>1107</v>
      </c>
      <c r="C53" s="44" t="s">
        <v>1108</v>
      </c>
      <c r="D53" s="44" t="s">
        <v>1109</v>
      </c>
      <c r="E53" s="44" t="s">
        <v>8</v>
      </c>
      <c r="F53" s="46"/>
      <c r="G53" s="45" t="s">
        <v>943</v>
      </c>
      <c r="H53" s="45" t="s">
        <v>1110</v>
      </c>
      <c r="I53" s="47">
        <v>41430</v>
      </c>
      <c r="J53" s="45">
        <v>1070</v>
      </c>
      <c r="K53" s="45" t="s">
        <v>1111</v>
      </c>
      <c r="L53" s="45" t="s">
        <v>1112</v>
      </c>
      <c r="M53" s="45" t="s">
        <v>952</v>
      </c>
      <c r="N53" s="90">
        <v>32.99</v>
      </c>
      <c r="O53" s="85" t="str">
        <f t="shared" si="2"/>
        <v/>
      </c>
      <c r="R53" s="27" t="str">
        <f t="shared" ref="R53:R92" si="4">IF(O53="","",B53)</f>
        <v/>
      </c>
      <c r="S53" s="27" t="str">
        <f>IF(O53="","",O53*(1-'Core List'!$Q$525))</f>
        <v/>
      </c>
    </row>
    <row r="54" spans="1:19" x14ac:dyDescent="0.3">
      <c r="A54" s="44" t="s">
        <v>8</v>
      </c>
      <c r="B54" s="45" t="s">
        <v>1113</v>
      </c>
      <c r="C54" s="44" t="s">
        <v>985</v>
      </c>
      <c r="D54" s="44" t="s">
        <v>1114</v>
      </c>
      <c r="E54" s="44" t="s">
        <v>8</v>
      </c>
      <c r="F54" s="46"/>
      <c r="G54" s="45" t="s">
        <v>943</v>
      </c>
      <c r="H54" s="45" t="s">
        <v>944</v>
      </c>
      <c r="I54" s="47">
        <v>43348</v>
      </c>
      <c r="J54" s="45">
        <v>630</v>
      </c>
      <c r="K54" s="45" t="s">
        <v>951</v>
      </c>
      <c r="L54" s="45" t="s">
        <v>1112</v>
      </c>
      <c r="M54" s="45" t="s">
        <v>974</v>
      </c>
      <c r="N54" s="90">
        <v>24.99</v>
      </c>
      <c r="O54" s="85" t="str">
        <f t="shared" si="2"/>
        <v/>
      </c>
      <c r="R54" s="27" t="str">
        <f t="shared" si="4"/>
        <v/>
      </c>
      <c r="S54" s="27" t="str">
        <f>IF(O54="","",O54*(1-'Core List'!$Q$525))</f>
        <v/>
      </c>
    </row>
    <row r="55" spans="1:19" x14ac:dyDescent="0.3">
      <c r="A55" s="44" t="s">
        <v>8</v>
      </c>
      <c r="B55" s="45" t="s">
        <v>1115</v>
      </c>
      <c r="C55" s="44" t="s">
        <v>940</v>
      </c>
      <c r="D55" s="44" t="s">
        <v>1116</v>
      </c>
      <c r="E55" s="44" t="s">
        <v>942</v>
      </c>
      <c r="F55" s="46"/>
      <c r="G55" s="45" t="s">
        <v>943</v>
      </c>
      <c r="H55" s="45" t="s">
        <v>944</v>
      </c>
      <c r="I55" s="47">
        <v>43454</v>
      </c>
      <c r="J55" s="45">
        <v>780</v>
      </c>
      <c r="K55" s="45" t="s">
        <v>945</v>
      </c>
      <c r="L55" s="45" t="s">
        <v>946</v>
      </c>
      <c r="M55" s="45" t="s">
        <v>947</v>
      </c>
      <c r="N55" s="90">
        <v>20.99</v>
      </c>
      <c r="O55" s="85" t="str">
        <f t="shared" si="2"/>
        <v/>
      </c>
      <c r="R55" s="27" t="str">
        <f t="shared" si="4"/>
        <v/>
      </c>
      <c r="S55" s="27" t="str">
        <f>IF(O55="","",O55*(1-'Core List'!$Q$525))</f>
        <v/>
      </c>
    </row>
    <row r="56" spans="1:19" x14ac:dyDescent="0.3">
      <c r="A56" s="44" t="s">
        <v>8</v>
      </c>
      <c r="B56" s="45" t="s">
        <v>1117</v>
      </c>
      <c r="C56" s="44" t="s">
        <v>1118</v>
      </c>
      <c r="D56" s="44" t="s">
        <v>1119</v>
      </c>
      <c r="E56" s="44" t="s">
        <v>8</v>
      </c>
      <c r="F56" s="46"/>
      <c r="G56" s="45" t="s">
        <v>943</v>
      </c>
      <c r="H56" s="45" t="s">
        <v>944</v>
      </c>
      <c r="I56" s="47">
        <v>43754</v>
      </c>
      <c r="J56" s="45">
        <v>710</v>
      </c>
      <c r="K56" s="45" t="s">
        <v>951</v>
      </c>
      <c r="L56" s="45" t="s">
        <v>946</v>
      </c>
      <c r="M56" s="45" t="s">
        <v>952</v>
      </c>
      <c r="N56" s="90">
        <v>20.99</v>
      </c>
      <c r="O56" s="85" t="str">
        <f t="shared" si="2"/>
        <v/>
      </c>
      <c r="R56" s="27" t="str">
        <f t="shared" si="4"/>
        <v/>
      </c>
      <c r="S56" s="27" t="str">
        <f>IF(O56="","",O56*(1-'Core List'!$Q$525))</f>
        <v/>
      </c>
    </row>
    <row r="57" spans="1:19" x14ac:dyDescent="0.3">
      <c r="A57" s="44" t="s">
        <v>8</v>
      </c>
      <c r="B57" s="45" t="s">
        <v>1120</v>
      </c>
      <c r="C57" s="44" t="s">
        <v>1121</v>
      </c>
      <c r="D57" s="44" t="s">
        <v>1122</v>
      </c>
      <c r="E57" s="44" t="s">
        <v>8</v>
      </c>
      <c r="F57" s="46"/>
      <c r="G57" s="45" t="s">
        <v>943</v>
      </c>
      <c r="H57" s="45" t="s">
        <v>1021</v>
      </c>
      <c r="I57" s="47">
        <v>43607</v>
      </c>
      <c r="J57" s="45">
        <v>570</v>
      </c>
      <c r="K57" s="45" t="s">
        <v>951</v>
      </c>
      <c r="L57" s="45" t="s">
        <v>946</v>
      </c>
      <c r="M57" s="45" t="s">
        <v>1123</v>
      </c>
      <c r="N57" s="90">
        <v>20.99</v>
      </c>
      <c r="O57" s="85" t="str">
        <f t="shared" si="2"/>
        <v/>
      </c>
      <c r="R57" s="27" t="str">
        <f t="shared" si="4"/>
        <v/>
      </c>
      <c r="S57" s="27" t="str">
        <f>IF(O57="","",O57*(1-'Core List'!$Q$525))</f>
        <v/>
      </c>
    </row>
    <row r="58" spans="1:19" x14ac:dyDescent="0.3">
      <c r="A58" s="44" t="s">
        <v>8</v>
      </c>
      <c r="B58" s="45" t="s">
        <v>1124</v>
      </c>
      <c r="C58" s="44" t="s">
        <v>1125</v>
      </c>
      <c r="D58" s="44" t="s">
        <v>1126</v>
      </c>
      <c r="E58" s="44" t="s">
        <v>8</v>
      </c>
      <c r="F58" s="46"/>
      <c r="G58" s="45" t="s">
        <v>943</v>
      </c>
      <c r="H58" s="45" t="s">
        <v>944</v>
      </c>
      <c r="I58" s="47">
        <v>43454</v>
      </c>
      <c r="J58" s="45">
        <v>690</v>
      </c>
      <c r="K58" s="45" t="s">
        <v>1003</v>
      </c>
      <c r="L58" s="45" t="s">
        <v>946</v>
      </c>
      <c r="M58" s="45" t="s">
        <v>952</v>
      </c>
      <c r="N58" s="90">
        <v>20.99</v>
      </c>
      <c r="O58" s="85" t="str">
        <f t="shared" si="2"/>
        <v/>
      </c>
      <c r="R58" s="27" t="str">
        <f t="shared" si="4"/>
        <v/>
      </c>
      <c r="S58" s="27" t="str">
        <f>IF(O58="","",O58*(1-'Core List'!$Q$525))</f>
        <v/>
      </c>
    </row>
    <row r="59" spans="1:19" x14ac:dyDescent="0.3">
      <c r="A59" s="44" t="s">
        <v>8</v>
      </c>
      <c r="B59" s="45" t="s">
        <v>1127</v>
      </c>
      <c r="C59" s="44" t="s">
        <v>1128</v>
      </c>
      <c r="D59" s="44" t="s">
        <v>1129</v>
      </c>
      <c r="E59" s="44" t="s">
        <v>8</v>
      </c>
      <c r="F59" s="46"/>
      <c r="G59" s="45" t="s">
        <v>943</v>
      </c>
      <c r="H59" s="45" t="s">
        <v>1021</v>
      </c>
      <c r="I59" s="47">
        <v>42921</v>
      </c>
      <c r="J59" s="45">
        <v>640</v>
      </c>
      <c r="K59" s="45" t="s">
        <v>973</v>
      </c>
      <c r="L59" s="45" t="s">
        <v>946</v>
      </c>
      <c r="M59" s="45" t="s">
        <v>974</v>
      </c>
      <c r="N59" s="90">
        <v>20.95</v>
      </c>
      <c r="O59" s="85" t="str">
        <f t="shared" si="2"/>
        <v/>
      </c>
      <c r="R59" s="27" t="str">
        <f t="shared" si="4"/>
        <v/>
      </c>
      <c r="S59" s="27" t="str">
        <f>IF(O59="","",O59*(1-'Core List'!$Q$525))</f>
        <v/>
      </c>
    </row>
    <row r="60" spans="1:19" x14ac:dyDescent="0.3">
      <c r="A60" s="44" t="s">
        <v>8</v>
      </c>
      <c r="B60" s="45" t="s">
        <v>1130</v>
      </c>
      <c r="C60" s="44" t="s">
        <v>1131</v>
      </c>
      <c r="D60" s="44" t="s">
        <v>1132</v>
      </c>
      <c r="E60" s="44" t="s">
        <v>8</v>
      </c>
      <c r="F60" s="46"/>
      <c r="G60" s="45" t="s">
        <v>943</v>
      </c>
      <c r="H60" s="45" t="s">
        <v>1021</v>
      </c>
      <c r="I60" s="47">
        <v>43103</v>
      </c>
      <c r="J60" s="45">
        <v>820</v>
      </c>
      <c r="K60" s="45" t="s">
        <v>973</v>
      </c>
      <c r="L60" s="45" t="s">
        <v>946</v>
      </c>
      <c r="M60" s="45" t="s">
        <v>974</v>
      </c>
      <c r="N60" s="90">
        <v>24.99</v>
      </c>
      <c r="O60" s="85" t="str">
        <f t="shared" si="2"/>
        <v/>
      </c>
      <c r="R60" s="27" t="str">
        <f t="shared" si="4"/>
        <v/>
      </c>
      <c r="S60" s="27" t="str">
        <f>IF(O60="","",O60*(1-'Core List'!$Q$525))</f>
        <v/>
      </c>
    </row>
    <row r="61" spans="1:19" x14ac:dyDescent="0.3">
      <c r="A61" s="44" t="s">
        <v>8</v>
      </c>
      <c r="B61" s="45" t="s">
        <v>1133</v>
      </c>
      <c r="C61" s="44" t="s">
        <v>1134</v>
      </c>
      <c r="D61" s="44" t="s">
        <v>1135</v>
      </c>
      <c r="E61" s="44" t="s">
        <v>8</v>
      </c>
      <c r="F61" s="46"/>
      <c r="G61" s="45" t="s">
        <v>943</v>
      </c>
      <c r="H61" s="45" t="s">
        <v>1076</v>
      </c>
      <c r="I61" s="47">
        <v>43503</v>
      </c>
      <c r="J61" s="45">
        <v>1120</v>
      </c>
      <c r="K61" s="45" t="s">
        <v>973</v>
      </c>
      <c r="L61" s="45" t="s">
        <v>946</v>
      </c>
      <c r="M61" s="45" t="s">
        <v>974</v>
      </c>
      <c r="N61" s="90">
        <v>20.99</v>
      </c>
      <c r="O61" s="85" t="str">
        <f t="shared" si="2"/>
        <v/>
      </c>
      <c r="R61" s="27" t="str">
        <f t="shared" si="4"/>
        <v/>
      </c>
      <c r="S61" s="27" t="str">
        <f>IF(O61="","",O61*(1-'Core List'!$Q$525))</f>
        <v/>
      </c>
    </row>
    <row r="62" spans="1:19" x14ac:dyDescent="0.3">
      <c r="A62" s="44" t="s">
        <v>8</v>
      </c>
      <c r="B62" s="45" t="s">
        <v>1136</v>
      </c>
      <c r="C62" s="44" t="s">
        <v>1137</v>
      </c>
      <c r="D62" s="44" t="s">
        <v>1138</v>
      </c>
      <c r="E62" s="44" t="s">
        <v>1138</v>
      </c>
      <c r="F62" s="45">
        <v>1</v>
      </c>
      <c r="G62" s="45" t="s">
        <v>943</v>
      </c>
      <c r="H62" s="45" t="s">
        <v>1021</v>
      </c>
      <c r="I62" s="47">
        <v>43872</v>
      </c>
      <c r="J62" s="45">
        <v>600</v>
      </c>
      <c r="K62" s="45" t="s">
        <v>973</v>
      </c>
      <c r="L62" s="45" t="s">
        <v>946</v>
      </c>
      <c r="M62" s="45" t="s">
        <v>974</v>
      </c>
      <c r="N62" s="90">
        <v>21.99</v>
      </c>
      <c r="O62" s="85" t="str">
        <f t="shared" si="2"/>
        <v/>
      </c>
      <c r="R62" s="27" t="str">
        <f t="shared" si="4"/>
        <v/>
      </c>
      <c r="S62" s="27" t="str">
        <f>IF(O62="","",O62*(1-'Core List'!$Q$525))</f>
        <v/>
      </c>
    </row>
    <row r="63" spans="1:19" x14ac:dyDescent="0.3">
      <c r="A63" s="44" t="s">
        <v>8</v>
      </c>
      <c r="B63" s="45" t="s">
        <v>1139</v>
      </c>
      <c r="C63" s="44" t="s">
        <v>1140</v>
      </c>
      <c r="D63" s="44" t="s">
        <v>1141</v>
      </c>
      <c r="E63" s="44" t="s">
        <v>8</v>
      </c>
      <c r="F63" s="46"/>
      <c r="G63" s="45" t="s">
        <v>943</v>
      </c>
      <c r="H63" s="45" t="s">
        <v>959</v>
      </c>
      <c r="I63" s="47">
        <v>42802</v>
      </c>
      <c r="J63" s="45">
        <v>950</v>
      </c>
      <c r="K63" s="45" t="s">
        <v>945</v>
      </c>
      <c r="L63" s="45" t="s">
        <v>946</v>
      </c>
      <c r="M63" s="45" t="s">
        <v>947</v>
      </c>
      <c r="N63" s="90">
        <v>19.989999999999998</v>
      </c>
      <c r="O63" s="85" t="str">
        <f t="shared" si="2"/>
        <v/>
      </c>
      <c r="R63" s="27" t="str">
        <f t="shared" si="4"/>
        <v/>
      </c>
      <c r="S63" s="27" t="str">
        <f>IF(O63="","",O63*(1-'Core List'!$Q$525))</f>
        <v/>
      </c>
    </row>
    <row r="64" spans="1:19" x14ac:dyDescent="0.3">
      <c r="A64" s="44" t="s">
        <v>8</v>
      </c>
      <c r="B64" s="45" t="s">
        <v>1142</v>
      </c>
      <c r="C64" s="44" t="s">
        <v>1143</v>
      </c>
      <c r="D64" s="44" t="s">
        <v>1144</v>
      </c>
      <c r="E64" s="44" t="s">
        <v>8</v>
      </c>
      <c r="F64" s="46"/>
      <c r="G64" s="45" t="s">
        <v>943</v>
      </c>
      <c r="H64" s="45" t="s">
        <v>1021</v>
      </c>
      <c r="I64" s="47">
        <v>43852</v>
      </c>
      <c r="J64" s="45">
        <v>590</v>
      </c>
      <c r="K64" s="45" t="s">
        <v>951</v>
      </c>
      <c r="L64" s="45" t="s">
        <v>946</v>
      </c>
      <c r="M64" s="45" t="s">
        <v>952</v>
      </c>
      <c r="N64" s="90">
        <v>21.99</v>
      </c>
      <c r="O64" s="85" t="str">
        <f t="shared" si="2"/>
        <v/>
      </c>
      <c r="R64" s="27" t="str">
        <f t="shared" si="4"/>
        <v/>
      </c>
      <c r="S64" s="27" t="str">
        <f>IF(O64="","",O64*(1-'Core List'!$Q$525))</f>
        <v/>
      </c>
    </row>
    <row r="65" spans="1:19" x14ac:dyDescent="0.3">
      <c r="A65" s="44" t="s">
        <v>8</v>
      </c>
      <c r="B65" s="45" t="s">
        <v>1145</v>
      </c>
      <c r="C65" s="44" t="s">
        <v>1026</v>
      </c>
      <c r="D65" s="44" t="s">
        <v>1146</v>
      </c>
      <c r="E65" s="44" t="s">
        <v>8</v>
      </c>
      <c r="F65" s="46"/>
      <c r="G65" s="45" t="s">
        <v>943</v>
      </c>
      <c r="H65" s="45" t="s">
        <v>944</v>
      </c>
      <c r="I65" s="47">
        <v>43454</v>
      </c>
      <c r="J65" s="45">
        <v>700</v>
      </c>
      <c r="K65" s="45" t="s">
        <v>951</v>
      </c>
      <c r="L65" s="45" t="s">
        <v>946</v>
      </c>
      <c r="M65" s="45" t="s">
        <v>952</v>
      </c>
      <c r="N65" s="90">
        <v>20.99</v>
      </c>
      <c r="O65" s="85" t="str">
        <f t="shared" si="2"/>
        <v/>
      </c>
      <c r="R65" s="27" t="str">
        <f t="shared" si="4"/>
        <v/>
      </c>
      <c r="S65" s="27" t="str">
        <f>IF(O65="","",O65*(1-'Core List'!$Q$525))</f>
        <v/>
      </c>
    </row>
    <row r="66" spans="1:19" x14ac:dyDescent="0.3">
      <c r="A66" s="44" t="s">
        <v>8</v>
      </c>
      <c r="B66" s="45" t="s">
        <v>1147</v>
      </c>
      <c r="C66" s="44" t="s">
        <v>1148</v>
      </c>
      <c r="D66" s="44" t="s">
        <v>1149</v>
      </c>
      <c r="E66" s="44" t="s">
        <v>8</v>
      </c>
      <c r="F66" s="46"/>
      <c r="G66" s="45" t="s">
        <v>943</v>
      </c>
      <c r="H66" s="45" t="s">
        <v>944</v>
      </c>
      <c r="I66" s="47">
        <v>43454</v>
      </c>
      <c r="J66" s="45">
        <v>670</v>
      </c>
      <c r="K66" s="45" t="s">
        <v>973</v>
      </c>
      <c r="L66" s="45" t="s">
        <v>946</v>
      </c>
      <c r="M66" s="45" t="s">
        <v>974</v>
      </c>
      <c r="N66" s="90">
        <v>20.99</v>
      </c>
      <c r="O66" s="85" t="str">
        <f t="shared" si="2"/>
        <v/>
      </c>
      <c r="R66" s="27" t="str">
        <f t="shared" si="4"/>
        <v/>
      </c>
      <c r="S66" s="27" t="str">
        <f>IF(O66="","",O66*(1-'Core List'!$Q$525))</f>
        <v/>
      </c>
    </row>
    <row r="67" spans="1:19" x14ac:dyDescent="0.3">
      <c r="A67" s="44" t="s">
        <v>8</v>
      </c>
      <c r="B67" s="45" t="s">
        <v>1150</v>
      </c>
      <c r="C67" s="44" t="s">
        <v>1151</v>
      </c>
      <c r="D67" s="44" t="s">
        <v>1152</v>
      </c>
      <c r="E67" s="44" t="s">
        <v>8</v>
      </c>
      <c r="F67" s="46"/>
      <c r="G67" s="45" t="s">
        <v>943</v>
      </c>
      <c r="H67" s="45" t="s">
        <v>1021</v>
      </c>
      <c r="I67" s="47">
        <v>43754</v>
      </c>
      <c r="J67" s="45">
        <v>740</v>
      </c>
      <c r="K67" s="45" t="s">
        <v>945</v>
      </c>
      <c r="L67" s="45" t="s">
        <v>946</v>
      </c>
      <c r="M67" s="45" t="s">
        <v>947</v>
      </c>
      <c r="N67" s="90">
        <v>20.99</v>
      </c>
      <c r="O67" s="85" t="str">
        <f t="shared" si="2"/>
        <v/>
      </c>
      <c r="R67" s="27" t="str">
        <f t="shared" si="4"/>
        <v/>
      </c>
      <c r="S67" s="27" t="str">
        <f>IF(O67="","",O67*(1-'Core List'!$Q$525))</f>
        <v/>
      </c>
    </row>
    <row r="68" spans="1:19" x14ac:dyDescent="0.3">
      <c r="A68" s="44" t="s">
        <v>8</v>
      </c>
      <c r="B68" s="45" t="s">
        <v>1153</v>
      </c>
      <c r="C68" s="44" t="s">
        <v>954</v>
      </c>
      <c r="D68" s="44" t="s">
        <v>1154</v>
      </c>
      <c r="E68" s="44" t="s">
        <v>8</v>
      </c>
      <c r="F68" s="46"/>
      <c r="G68" s="45" t="s">
        <v>943</v>
      </c>
      <c r="H68" s="45" t="s">
        <v>944</v>
      </c>
      <c r="I68" s="47">
        <v>43754</v>
      </c>
      <c r="J68" s="45">
        <v>560</v>
      </c>
      <c r="K68" s="45" t="s">
        <v>951</v>
      </c>
      <c r="L68" s="45" t="s">
        <v>946</v>
      </c>
      <c r="M68" s="45" t="s">
        <v>952</v>
      </c>
      <c r="N68" s="90">
        <v>20.99</v>
      </c>
      <c r="O68" s="85" t="str">
        <f t="shared" si="2"/>
        <v/>
      </c>
      <c r="R68" s="27" t="str">
        <f t="shared" si="4"/>
        <v/>
      </c>
      <c r="S68" s="27" t="str">
        <f>IF(O68="","",O68*(1-'Core List'!$Q$525))</f>
        <v/>
      </c>
    </row>
    <row r="69" spans="1:19" x14ac:dyDescent="0.3">
      <c r="A69" s="44" t="s">
        <v>8</v>
      </c>
      <c r="B69" s="45" t="s">
        <v>1155</v>
      </c>
      <c r="C69" s="44" t="s">
        <v>1156</v>
      </c>
      <c r="D69" s="44" t="s">
        <v>1157</v>
      </c>
      <c r="E69" s="44" t="s">
        <v>8</v>
      </c>
      <c r="F69" s="46"/>
      <c r="G69" s="45" t="s">
        <v>943</v>
      </c>
      <c r="H69" s="45" t="s">
        <v>959</v>
      </c>
      <c r="I69" s="47">
        <v>43852</v>
      </c>
      <c r="J69" s="45">
        <v>690</v>
      </c>
      <c r="K69" s="45" t="s">
        <v>973</v>
      </c>
      <c r="L69" s="45" t="s">
        <v>946</v>
      </c>
      <c r="M69" s="45" t="s">
        <v>974</v>
      </c>
      <c r="N69" s="90">
        <v>21.99</v>
      </c>
      <c r="O69" s="85" t="str">
        <f t="shared" si="2"/>
        <v/>
      </c>
      <c r="R69" s="27" t="str">
        <f t="shared" si="4"/>
        <v/>
      </c>
      <c r="S69" s="27" t="str">
        <f>IF(O69="","",O69*(1-'Core List'!$Q$525))</f>
        <v/>
      </c>
    </row>
    <row r="70" spans="1:19" x14ac:dyDescent="0.3">
      <c r="A70" s="44" t="s">
        <v>8</v>
      </c>
      <c r="B70" s="45" t="s">
        <v>1158</v>
      </c>
      <c r="C70" s="44" t="s">
        <v>1159</v>
      </c>
      <c r="D70" s="44" t="s">
        <v>1160</v>
      </c>
      <c r="E70" s="44" t="s">
        <v>8</v>
      </c>
      <c r="F70" s="46"/>
      <c r="G70" s="45" t="s">
        <v>943</v>
      </c>
      <c r="H70" s="45" t="s">
        <v>944</v>
      </c>
      <c r="I70" s="47">
        <v>43852</v>
      </c>
      <c r="J70" s="45">
        <v>720</v>
      </c>
      <c r="K70" s="45" t="s">
        <v>945</v>
      </c>
      <c r="L70" s="45" t="s">
        <v>946</v>
      </c>
      <c r="M70" s="45" t="s">
        <v>947</v>
      </c>
      <c r="N70" s="90">
        <v>21.99</v>
      </c>
      <c r="O70" s="85" t="str">
        <f t="shared" si="2"/>
        <v/>
      </c>
      <c r="R70" s="27" t="str">
        <f t="shared" si="4"/>
        <v/>
      </c>
      <c r="S70" s="27" t="str">
        <f>IF(O70="","",O70*(1-'Core List'!$Q$525))</f>
        <v/>
      </c>
    </row>
    <row r="71" spans="1:19" x14ac:dyDescent="0.3">
      <c r="A71" s="44" t="s">
        <v>8</v>
      </c>
      <c r="B71" s="45" t="s">
        <v>965</v>
      </c>
      <c r="C71" s="44" t="s">
        <v>961</v>
      </c>
      <c r="D71" s="44" t="s">
        <v>966</v>
      </c>
      <c r="E71" s="44" t="s">
        <v>967</v>
      </c>
      <c r="F71" s="45">
        <v>1</v>
      </c>
      <c r="G71" s="45" t="s">
        <v>943</v>
      </c>
      <c r="H71" s="45" t="s">
        <v>944</v>
      </c>
      <c r="I71" s="47">
        <v>43454</v>
      </c>
      <c r="J71" s="45">
        <v>730</v>
      </c>
      <c r="K71" s="45" t="s">
        <v>951</v>
      </c>
      <c r="L71" s="45" t="s">
        <v>946</v>
      </c>
      <c r="M71" s="45" t="s">
        <v>952</v>
      </c>
      <c r="N71" s="90">
        <v>20.99</v>
      </c>
      <c r="O71" s="85" t="str">
        <f t="shared" si="2"/>
        <v/>
      </c>
      <c r="R71" s="27" t="str">
        <f t="shared" si="4"/>
        <v/>
      </c>
      <c r="S71" s="27" t="str">
        <f>IF(O71="","",O71*(1-'Core List'!$Q$525))</f>
        <v/>
      </c>
    </row>
    <row r="72" spans="1:19" x14ac:dyDescent="0.3">
      <c r="A72" s="44" t="s">
        <v>8</v>
      </c>
      <c r="B72" s="45" t="s">
        <v>968</v>
      </c>
      <c r="C72" s="44" t="s">
        <v>969</v>
      </c>
      <c r="D72" s="44" t="s">
        <v>970</v>
      </c>
      <c r="E72" s="44" t="s">
        <v>971</v>
      </c>
      <c r="F72" s="45">
        <v>1</v>
      </c>
      <c r="G72" s="45" t="s">
        <v>943</v>
      </c>
      <c r="H72" s="45" t="s">
        <v>972</v>
      </c>
      <c r="I72" s="47">
        <v>42529</v>
      </c>
      <c r="J72" s="45">
        <v>680</v>
      </c>
      <c r="K72" s="45" t="s">
        <v>973</v>
      </c>
      <c r="L72" s="45" t="s">
        <v>946</v>
      </c>
      <c r="M72" s="45" t="s">
        <v>974</v>
      </c>
      <c r="N72" s="90">
        <v>22.99</v>
      </c>
      <c r="O72" s="85" t="str">
        <f t="shared" si="2"/>
        <v/>
      </c>
      <c r="R72" s="27" t="str">
        <f t="shared" si="4"/>
        <v/>
      </c>
      <c r="S72" s="27" t="str">
        <f>IF(O72="","",O72*(1-'Core List'!$Q$525))</f>
        <v/>
      </c>
    </row>
    <row r="73" spans="1:19" x14ac:dyDescent="0.3">
      <c r="A73" s="44" t="s">
        <v>8</v>
      </c>
      <c r="B73" s="45" t="s">
        <v>1161</v>
      </c>
      <c r="C73" s="44" t="s">
        <v>979</v>
      </c>
      <c r="D73" s="44" t="s">
        <v>1162</v>
      </c>
      <c r="E73" s="44" t="s">
        <v>8</v>
      </c>
      <c r="F73" s="46"/>
      <c r="G73" s="45" t="s">
        <v>943</v>
      </c>
      <c r="H73" s="45" t="s">
        <v>959</v>
      </c>
      <c r="I73" s="47">
        <v>43454</v>
      </c>
      <c r="J73" s="45">
        <v>990</v>
      </c>
      <c r="K73" s="45" t="s">
        <v>945</v>
      </c>
      <c r="L73" s="45" t="s">
        <v>946</v>
      </c>
      <c r="M73" s="45" t="s">
        <v>947</v>
      </c>
      <c r="N73" s="90">
        <v>20.99</v>
      </c>
      <c r="O73" s="85" t="str">
        <f t="shared" si="2"/>
        <v/>
      </c>
      <c r="R73" s="27" t="str">
        <f t="shared" si="4"/>
        <v/>
      </c>
      <c r="S73" s="27" t="str">
        <f>IF(O73="","",O73*(1-'Core List'!$Q$525))</f>
        <v/>
      </c>
    </row>
    <row r="74" spans="1:19" x14ac:dyDescent="0.3">
      <c r="A74" s="44" t="s">
        <v>8</v>
      </c>
      <c r="B74" s="45" t="s">
        <v>1163</v>
      </c>
      <c r="C74" s="44" t="s">
        <v>1164</v>
      </c>
      <c r="D74" s="44" t="s">
        <v>1165</v>
      </c>
      <c r="E74" s="44" t="s">
        <v>8</v>
      </c>
      <c r="F74" s="46"/>
      <c r="G74" s="45" t="s">
        <v>943</v>
      </c>
      <c r="H74" s="45" t="s">
        <v>944</v>
      </c>
      <c r="I74" s="47">
        <v>43454</v>
      </c>
      <c r="J74" s="45">
        <v>570</v>
      </c>
      <c r="K74" s="45" t="s">
        <v>973</v>
      </c>
      <c r="L74" s="45" t="s">
        <v>946</v>
      </c>
      <c r="M74" s="45" t="s">
        <v>974</v>
      </c>
      <c r="N74" s="90">
        <v>20.99</v>
      </c>
      <c r="O74" s="85" t="str">
        <f t="shared" si="2"/>
        <v/>
      </c>
      <c r="R74" s="27" t="str">
        <f t="shared" si="4"/>
        <v/>
      </c>
      <c r="S74" s="27" t="str">
        <f>IF(O74="","",O74*(1-'Core List'!$Q$525))</f>
        <v/>
      </c>
    </row>
    <row r="75" spans="1:19" x14ac:dyDescent="0.3">
      <c r="A75" s="44" t="s">
        <v>8</v>
      </c>
      <c r="B75" s="45" t="s">
        <v>1166</v>
      </c>
      <c r="C75" s="44" t="s">
        <v>1167</v>
      </c>
      <c r="D75" s="44" t="s">
        <v>1168</v>
      </c>
      <c r="E75" s="44" t="s">
        <v>8</v>
      </c>
      <c r="F75" s="46"/>
      <c r="G75" s="45" t="s">
        <v>943</v>
      </c>
      <c r="H75" s="45" t="s">
        <v>944</v>
      </c>
      <c r="I75" s="47">
        <v>43852</v>
      </c>
      <c r="J75" s="45">
        <v>730</v>
      </c>
      <c r="K75" s="45" t="s">
        <v>973</v>
      </c>
      <c r="L75" s="45" t="s">
        <v>946</v>
      </c>
      <c r="M75" s="45" t="s">
        <v>974</v>
      </c>
      <c r="N75" s="90">
        <v>21.99</v>
      </c>
      <c r="O75" s="85" t="str">
        <f t="shared" si="2"/>
        <v/>
      </c>
      <c r="R75" s="27" t="str">
        <f t="shared" si="4"/>
        <v/>
      </c>
      <c r="S75" s="27" t="str">
        <f>IF(O75="","",O75*(1-'Core List'!$Q$525))</f>
        <v/>
      </c>
    </row>
    <row r="76" spans="1:19" x14ac:dyDescent="0.3">
      <c r="A76" s="44" t="s">
        <v>8</v>
      </c>
      <c r="B76" s="45" t="s">
        <v>1169</v>
      </c>
      <c r="C76" s="44" t="s">
        <v>1170</v>
      </c>
      <c r="D76" s="44" t="s">
        <v>1171</v>
      </c>
      <c r="E76" s="44" t="s">
        <v>1172</v>
      </c>
      <c r="F76" s="45">
        <v>1</v>
      </c>
      <c r="G76" s="45" t="s">
        <v>943</v>
      </c>
      <c r="H76" s="45" t="s">
        <v>1173</v>
      </c>
      <c r="I76" s="47">
        <v>40483</v>
      </c>
      <c r="J76" s="45">
        <v>770</v>
      </c>
      <c r="K76" s="45" t="s">
        <v>951</v>
      </c>
      <c r="L76" s="45" t="s">
        <v>946</v>
      </c>
      <c r="M76" s="45" t="s">
        <v>952</v>
      </c>
      <c r="N76" s="90">
        <v>23.99</v>
      </c>
      <c r="O76" s="85" t="str">
        <f t="shared" si="2"/>
        <v/>
      </c>
      <c r="R76" s="27" t="str">
        <f t="shared" si="4"/>
        <v/>
      </c>
      <c r="S76" s="27" t="str">
        <f>IF(O76="","",O76*(1-'Core List'!$Q$525))</f>
        <v/>
      </c>
    </row>
    <row r="77" spans="1:19" x14ac:dyDescent="0.3">
      <c r="A77" s="44" t="s">
        <v>8</v>
      </c>
      <c r="B77" s="45" t="s">
        <v>1174</v>
      </c>
      <c r="C77" s="44" t="s">
        <v>1175</v>
      </c>
      <c r="D77" s="44" t="s">
        <v>1176</v>
      </c>
      <c r="E77" s="44" t="s">
        <v>8</v>
      </c>
      <c r="F77" s="46"/>
      <c r="G77" s="45" t="s">
        <v>943</v>
      </c>
      <c r="H77" s="45" t="s">
        <v>959</v>
      </c>
      <c r="I77" s="47">
        <v>43607</v>
      </c>
      <c r="J77" s="45">
        <v>580</v>
      </c>
      <c r="K77" s="45" t="s">
        <v>991</v>
      </c>
      <c r="L77" s="45" t="s">
        <v>82</v>
      </c>
      <c r="M77" s="45" t="s">
        <v>947</v>
      </c>
      <c r="N77" s="90">
        <v>20.99</v>
      </c>
      <c r="O77" s="85" t="str">
        <f t="shared" si="2"/>
        <v/>
      </c>
      <c r="R77" s="27" t="str">
        <f t="shared" si="4"/>
        <v/>
      </c>
      <c r="S77" s="27" t="str">
        <f>IF(O77="","",O77*(1-'Core List'!$Q$525))</f>
        <v/>
      </c>
    </row>
    <row r="78" spans="1:19" x14ac:dyDescent="0.3">
      <c r="A78" s="44" t="s">
        <v>8</v>
      </c>
      <c r="B78" s="45" t="s">
        <v>996</v>
      </c>
      <c r="C78" s="44" t="s">
        <v>997</v>
      </c>
      <c r="D78" s="44" t="s">
        <v>998</v>
      </c>
      <c r="E78" s="44" t="s">
        <v>8</v>
      </c>
      <c r="F78" s="46"/>
      <c r="G78" s="45" t="s">
        <v>943</v>
      </c>
      <c r="H78" s="45" t="s">
        <v>944</v>
      </c>
      <c r="I78" s="47">
        <v>43454</v>
      </c>
      <c r="J78" s="45">
        <v>700</v>
      </c>
      <c r="K78" s="45" t="s">
        <v>991</v>
      </c>
      <c r="L78" s="45" t="s">
        <v>82</v>
      </c>
      <c r="M78" s="45" t="s">
        <v>947</v>
      </c>
      <c r="N78" s="90">
        <v>20.99</v>
      </c>
      <c r="O78" s="85" t="str">
        <f t="shared" si="2"/>
        <v/>
      </c>
      <c r="R78" s="27" t="str">
        <f t="shared" si="4"/>
        <v/>
      </c>
      <c r="S78" s="27" t="str">
        <f>IF(O78="","",O78*(1-'Core List'!$Q$525))</f>
        <v/>
      </c>
    </row>
    <row r="79" spans="1:19" x14ac:dyDescent="0.3">
      <c r="A79" s="44" t="s">
        <v>8</v>
      </c>
      <c r="B79" s="45" t="s">
        <v>1177</v>
      </c>
      <c r="C79" s="44" t="s">
        <v>1178</v>
      </c>
      <c r="D79" s="44" t="s">
        <v>1179</v>
      </c>
      <c r="E79" s="44" t="s">
        <v>8</v>
      </c>
      <c r="F79" s="46"/>
      <c r="G79" s="45" t="s">
        <v>943</v>
      </c>
      <c r="H79" s="45" t="s">
        <v>944</v>
      </c>
      <c r="I79" s="47">
        <v>43810</v>
      </c>
      <c r="J79" s="45">
        <v>670</v>
      </c>
      <c r="K79" s="45" t="s">
        <v>991</v>
      </c>
      <c r="L79" s="45" t="s">
        <v>82</v>
      </c>
      <c r="M79" s="45" t="s">
        <v>947</v>
      </c>
      <c r="N79" s="90">
        <v>21.99</v>
      </c>
      <c r="O79" s="85" t="str">
        <f t="shared" si="2"/>
        <v/>
      </c>
      <c r="R79" s="27" t="str">
        <f t="shared" si="4"/>
        <v/>
      </c>
      <c r="S79" s="27" t="str">
        <f>IF(O79="","",O79*(1-'Core List'!$Q$525))</f>
        <v/>
      </c>
    </row>
    <row r="80" spans="1:19" x14ac:dyDescent="0.3">
      <c r="A80" s="44" t="s">
        <v>8</v>
      </c>
      <c r="B80" s="45" t="s">
        <v>999</v>
      </c>
      <c r="C80" s="44" t="s">
        <v>1000</v>
      </c>
      <c r="D80" s="44" t="s">
        <v>1001</v>
      </c>
      <c r="E80" s="44" t="s">
        <v>8</v>
      </c>
      <c r="F80" s="46"/>
      <c r="G80" s="45" t="s">
        <v>943</v>
      </c>
      <c r="H80" s="45" t="s">
        <v>1002</v>
      </c>
      <c r="I80" s="47">
        <v>43075</v>
      </c>
      <c r="J80" s="45">
        <v>1120</v>
      </c>
      <c r="K80" s="45" t="s">
        <v>1003</v>
      </c>
      <c r="L80" s="45" t="s">
        <v>82</v>
      </c>
      <c r="M80" s="45" t="s">
        <v>1004</v>
      </c>
      <c r="N80" s="90">
        <v>19.989999999999998</v>
      </c>
      <c r="O80" s="85" t="str">
        <f t="shared" si="2"/>
        <v/>
      </c>
      <c r="R80" s="27" t="str">
        <f t="shared" si="4"/>
        <v/>
      </c>
      <c r="S80" s="27" t="str">
        <f>IF(O80="","",O80*(1-'Core List'!$Q$525))</f>
        <v/>
      </c>
    </row>
    <row r="81" spans="1:19" x14ac:dyDescent="0.3">
      <c r="A81" s="44" t="s">
        <v>8</v>
      </c>
      <c r="B81" s="45" t="s">
        <v>1180</v>
      </c>
      <c r="C81" s="44" t="s">
        <v>1181</v>
      </c>
      <c r="D81" s="44" t="s">
        <v>1182</v>
      </c>
      <c r="E81" s="44" t="s">
        <v>8</v>
      </c>
      <c r="F81" s="46"/>
      <c r="G81" s="45" t="s">
        <v>943</v>
      </c>
      <c r="H81" s="45" t="s">
        <v>944</v>
      </c>
      <c r="I81" s="47">
        <v>43607</v>
      </c>
      <c r="J81" s="45">
        <v>800</v>
      </c>
      <c r="K81" s="45" t="s">
        <v>1003</v>
      </c>
      <c r="L81" s="45" t="s">
        <v>1011</v>
      </c>
      <c r="M81" s="45" t="s">
        <v>947</v>
      </c>
      <c r="N81" s="90">
        <v>20.99</v>
      </c>
      <c r="O81" s="85" t="str">
        <f t="shared" si="2"/>
        <v/>
      </c>
      <c r="R81" s="27" t="str">
        <f t="shared" si="4"/>
        <v/>
      </c>
      <c r="S81" s="27" t="str">
        <f>IF(O81="","",O81*(1-'Core List'!$Q$525))</f>
        <v/>
      </c>
    </row>
    <row r="82" spans="1:19" x14ac:dyDescent="0.3">
      <c r="A82" s="44" t="s">
        <v>8</v>
      </c>
      <c r="B82" s="45" t="s">
        <v>1183</v>
      </c>
      <c r="C82" s="44" t="s">
        <v>949</v>
      </c>
      <c r="D82" s="44" t="s">
        <v>1184</v>
      </c>
      <c r="E82" s="44" t="s">
        <v>8</v>
      </c>
      <c r="F82" s="46"/>
      <c r="G82" s="45" t="s">
        <v>943</v>
      </c>
      <c r="H82" s="45" t="s">
        <v>944</v>
      </c>
      <c r="I82" s="47">
        <v>43754</v>
      </c>
      <c r="J82" s="45">
        <v>710</v>
      </c>
      <c r="K82" s="45" t="s">
        <v>1003</v>
      </c>
      <c r="L82" s="45" t="s">
        <v>1011</v>
      </c>
      <c r="M82" s="45" t="s">
        <v>947</v>
      </c>
      <c r="N82" s="90">
        <v>20.99</v>
      </c>
      <c r="O82" s="85" t="str">
        <f t="shared" si="2"/>
        <v/>
      </c>
      <c r="R82" s="27" t="str">
        <f t="shared" si="4"/>
        <v/>
      </c>
      <c r="S82" s="27" t="str">
        <f>IF(O82="","",O82*(1-'Core List'!$Q$525))</f>
        <v/>
      </c>
    </row>
    <row r="83" spans="1:19" x14ac:dyDescent="0.3">
      <c r="A83" s="44" t="s">
        <v>8</v>
      </c>
      <c r="B83" s="45" t="s">
        <v>1185</v>
      </c>
      <c r="C83" s="44" t="s">
        <v>1186</v>
      </c>
      <c r="D83" s="44" t="s">
        <v>1187</v>
      </c>
      <c r="E83" s="44" t="s">
        <v>1188</v>
      </c>
      <c r="F83" s="45">
        <v>1</v>
      </c>
      <c r="G83" s="45" t="s">
        <v>943</v>
      </c>
      <c r="H83" s="45" t="s">
        <v>944</v>
      </c>
      <c r="I83" s="47">
        <v>43852</v>
      </c>
      <c r="J83" s="45">
        <v>700</v>
      </c>
      <c r="K83" s="45" t="s">
        <v>1003</v>
      </c>
      <c r="L83" s="45" t="s">
        <v>1011</v>
      </c>
      <c r="M83" s="45" t="s">
        <v>947</v>
      </c>
      <c r="N83" s="90">
        <v>21.99</v>
      </c>
      <c r="O83" s="85" t="str">
        <f t="shared" si="2"/>
        <v/>
      </c>
      <c r="R83" s="27" t="str">
        <f t="shared" si="4"/>
        <v/>
      </c>
      <c r="S83" s="27" t="str">
        <f>IF(O83="","",O83*(1-'Core List'!$Q$525))</f>
        <v/>
      </c>
    </row>
    <row r="84" spans="1:19" x14ac:dyDescent="0.3">
      <c r="A84" s="44" t="s">
        <v>8</v>
      </c>
      <c r="B84" s="45" t="s">
        <v>1189</v>
      </c>
      <c r="C84" s="44" t="s">
        <v>1190</v>
      </c>
      <c r="D84" s="44" t="s">
        <v>1191</v>
      </c>
      <c r="E84" s="44" t="s">
        <v>8</v>
      </c>
      <c r="F84" s="46"/>
      <c r="G84" s="45" t="s">
        <v>943</v>
      </c>
      <c r="H84" s="45" t="s">
        <v>944</v>
      </c>
      <c r="I84" s="47">
        <v>43607</v>
      </c>
      <c r="J84" s="45">
        <v>770</v>
      </c>
      <c r="K84" s="45" t="s">
        <v>1003</v>
      </c>
      <c r="L84" s="45" t="s">
        <v>1011</v>
      </c>
      <c r="M84" s="45" t="s">
        <v>947</v>
      </c>
      <c r="N84" s="90">
        <v>20.99</v>
      </c>
      <c r="O84" s="85" t="str">
        <f t="shared" si="2"/>
        <v/>
      </c>
      <c r="R84" s="27" t="str">
        <f t="shared" si="4"/>
        <v/>
      </c>
      <c r="S84" s="27" t="str">
        <f>IF(O84="","",O84*(1-'Core List'!$Q$525))</f>
        <v/>
      </c>
    </row>
    <row r="85" spans="1:19" x14ac:dyDescent="0.3">
      <c r="A85" s="44" t="s">
        <v>8</v>
      </c>
      <c r="B85" s="45" t="s">
        <v>1014</v>
      </c>
      <c r="C85" s="44" t="s">
        <v>1015</v>
      </c>
      <c r="D85" s="44" t="s">
        <v>1016</v>
      </c>
      <c r="E85" s="44" t="s">
        <v>1016</v>
      </c>
      <c r="F85" s="46"/>
      <c r="G85" s="45" t="s">
        <v>943</v>
      </c>
      <c r="H85" s="45" t="s">
        <v>944</v>
      </c>
      <c r="I85" s="47">
        <v>43454</v>
      </c>
      <c r="J85" s="45">
        <v>740</v>
      </c>
      <c r="K85" s="45" t="s">
        <v>1003</v>
      </c>
      <c r="L85" s="45" t="s">
        <v>1011</v>
      </c>
      <c r="M85" s="45" t="s">
        <v>947</v>
      </c>
      <c r="N85" s="90">
        <v>20.99</v>
      </c>
      <c r="O85" s="85" t="str">
        <f t="shared" si="2"/>
        <v/>
      </c>
      <c r="R85" s="27" t="str">
        <f t="shared" si="4"/>
        <v/>
      </c>
      <c r="S85" s="27" t="str">
        <f>IF(O85="","",O85*(1-'Core List'!$Q$525))</f>
        <v/>
      </c>
    </row>
    <row r="86" spans="1:19" x14ac:dyDescent="0.3">
      <c r="A86" s="44" t="s">
        <v>8</v>
      </c>
      <c r="B86" s="45" t="s">
        <v>1192</v>
      </c>
      <c r="C86" s="44" t="s">
        <v>1023</v>
      </c>
      <c r="D86" s="44" t="s">
        <v>1193</v>
      </c>
      <c r="E86" s="44" t="s">
        <v>8</v>
      </c>
      <c r="F86" s="46"/>
      <c r="G86" s="45" t="s">
        <v>943</v>
      </c>
      <c r="H86" s="45" t="s">
        <v>944</v>
      </c>
      <c r="I86" s="47">
        <v>43454</v>
      </c>
      <c r="J86" s="45">
        <v>770</v>
      </c>
      <c r="K86" s="45" t="s">
        <v>1003</v>
      </c>
      <c r="L86" s="45" t="s">
        <v>1011</v>
      </c>
      <c r="M86" s="45" t="s">
        <v>947</v>
      </c>
      <c r="N86" s="90">
        <v>20.99</v>
      </c>
      <c r="O86" s="85" t="str">
        <f t="shared" si="2"/>
        <v/>
      </c>
      <c r="R86" s="27" t="str">
        <f t="shared" si="4"/>
        <v/>
      </c>
      <c r="S86" s="27" t="str">
        <f>IF(O86="","",O86*(1-'Core List'!$Q$525))</f>
        <v/>
      </c>
    </row>
    <row r="87" spans="1:19" x14ac:dyDescent="0.3">
      <c r="A87" s="44" t="s">
        <v>8</v>
      </c>
      <c r="B87" s="45" t="s">
        <v>1194</v>
      </c>
      <c r="C87" s="44" t="s">
        <v>1195</v>
      </c>
      <c r="D87" s="44" t="s">
        <v>1196</v>
      </c>
      <c r="E87" s="44" t="s">
        <v>8</v>
      </c>
      <c r="F87" s="46"/>
      <c r="G87" s="45" t="s">
        <v>943</v>
      </c>
      <c r="H87" s="45" t="s">
        <v>944</v>
      </c>
      <c r="I87" s="47">
        <v>43872</v>
      </c>
      <c r="J87" s="45">
        <v>760</v>
      </c>
      <c r="K87" s="45" t="s">
        <v>1003</v>
      </c>
      <c r="L87" s="45" t="s">
        <v>1011</v>
      </c>
      <c r="M87" s="45" t="s">
        <v>947</v>
      </c>
      <c r="N87" s="90">
        <v>21.99</v>
      </c>
      <c r="O87" s="85" t="str">
        <f t="shared" si="2"/>
        <v/>
      </c>
      <c r="R87" s="27" t="str">
        <f t="shared" si="4"/>
        <v/>
      </c>
      <c r="S87" s="27" t="str">
        <f>IF(O87="","",O87*(1-'Core List'!$Q$525))</f>
        <v/>
      </c>
    </row>
    <row r="88" spans="1:19" x14ac:dyDescent="0.3">
      <c r="A88" s="44" t="s">
        <v>8</v>
      </c>
      <c r="B88" s="45" t="s">
        <v>1197</v>
      </c>
      <c r="C88" s="44" t="s">
        <v>1198</v>
      </c>
      <c r="D88" s="44" t="s">
        <v>1199</v>
      </c>
      <c r="E88" s="44" t="s">
        <v>8</v>
      </c>
      <c r="F88" s="46"/>
      <c r="G88" s="45" t="s">
        <v>943</v>
      </c>
      <c r="H88" s="45" t="s">
        <v>944</v>
      </c>
      <c r="I88" s="47">
        <v>43754</v>
      </c>
      <c r="J88" s="45">
        <v>750</v>
      </c>
      <c r="K88" s="45" t="s">
        <v>1003</v>
      </c>
      <c r="L88" s="45" t="s">
        <v>1011</v>
      </c>
      <c r="M88" s="45" t="s">
        <v>947</v>
      </c>
      <c r="N88" s="90">
        <v>20.99</v>
      </c>
      <c r="O88" s="85" t="str">
        <f t="shared" si="2"/>
        <v/>
      </c>
      <c r="R88" s="27" t="str">
        <f t="shared" si="4"/>
        <v/>
      </c>
      <c r="S88" s="27" t="str">
        <f>IF(O88="","",O88*(1-'Core List'!$Q$525))</f>
        <v/>
      </c>
    </row>
    <row r="89" spans="1:19" x14ac:dyDescent="0.3">
      <c r="A89" s="44" t="s">
        <v>8</v>
      </c>
      <c r="B89" s="45" t="s">
        <v>1200</v>
      </c>
      <c r="C89" s="44" t="s">
        <v>1201</v>
      </c>
      <c r="D89" s="44" t="s">
        <v>1202</v>
      </c>
      <c r="E89" s="44" t="s">
        <v>8</v>
      </c>
      <c r="F89" s="46"/>
      <c r="G89" s="45" t="s">
        <v>943</v>
      </c>
      <c r="H89" s="45" t="s">
        <v>944</v>
      </c>
      <c r="I89" s="47">
        <v>43872</v>
      </c>
      <c r="J89" s="45">
        <v>670</v>
      </c>
      <c r="K89" s="45" t="s">
        <v>1003</v>
      </c>
      <c r="L89" s="45" t="s">
        <v>1011</v>
      </c>
      <c r="M89" s="45" t="s">
        <v>947</v>
      </c>
      <c r="N89" s="90">
        <v>21.99</v>
      </c>
      <c r="O89" s="85" t="str">
        <f t="shared" si="2"/>
        <v/>
      </c>
      <c r="R89" s="27" t="str">
        <f t="shared" si="4"/>
        <v/>
      </c>
      <c r="S89" s="27" t="str">
        <f>IF(O89="","",O89*(1-'Core List'!$Q$525))</f>
        <v/>
      </c>
    </row>
    <row r="90" spans="1:19" x14ac:dyDescent="0.3">
      <c r="A90" s="44" t="s">
        <v>8</v>
      </c>
      <c r="B90" s="45" t="s">
        <v>1203</v>
      </c>
      <c r="C90" s="44" t="s">
        <v>1204</v>
      </c>
      <c r="D90" s="44" t="s">
        <v>1205</v>
      </c>
      <c r="E90" s="44" t="s">
        <v>8</v>
      </c>
      <c r="F90" s="46"/>
      <c r="G90" s="45" t="s">
        <v>943</v>
      </c>
      <c r="H90" s="45" t="s">
        <v>1021</v>
      </c>
      <c r="I90" s="47">
        <v>43502</v>
      </c>
      <c r="J90" s="45">
        <v>780</v>
      </c>
      <c r="K90" s="45" t="s">
        <v>1206</v>
      </c>
      <c r="L90" s="45" t="s">
        <v>1011</v>
      </c>
      <c r="M90" s="45" t="s">
        <v>947</v>
      </c>
      <c r="N90" s="90">
        <v>24.99</v>
      </c>
      <c r="O90" s="85" t="str">
        <f t="shared" si="2"/>
        <v/>
      </c>
      <c r="R90" s="27" t="str">
        <f t="shared" si="4"/>
        <v/>
      </c>
      <c r="S90" s="27" t="str">
        <f>IF(O90="","",O90*(1-'Core List'!$Q$525))</f>
        <v/>
      </c>
    </row>
    <row r="91" spans="1:19" x14ac:dyDescent="0.3">
      <c r="A91" s="44" t="s">
        <v>8</v>
      </c>
      <c r="B91" s="45" t="s">
        <v>1072</v>
      </c>
      <c r="C91" s="44" t="s">
        <v>1073</v>
      </c>
      <c r="D91" s="44" t="s">
        <v>1074</v>
      </c>
      <c r="E91" s="44" t="s">
        <v>1075</v>
      </c>
      <c r="F91" s="45">
        <v>1</v>
      </c>
      <c r="G91" s="45" t="s">
        <v>943</v>
      </c>
      <c r="H91" s="45" t="s">
        <v>1076</v>
      </c>
      <c r="I91" s="47">
        <v>43852</v>
      </c>
      <c r="J91" s="45">
        <v>740</v>
      </c>
      <c r="K91" s="45" t="s">
        <v>1003</v>
      </c>
      <c r="L91" s="45" t="s">
        <v>1011</v>
      </c>
      <c r="M91" s="45" t="s">
        <v>947</v>
      </c>
      <c r="N91" s="90">
        <v>21.99</v>
      </c>
      <c r="O91" s="85" t="str">
        <f t="shared" si="2"/>
        <v/>
      </c>
      <c r="R91" s="27" t="str">
        <f t="shared" si="4"/>
        <v/>
      </c>
      <c r="S91" s="27" t="str">
        <f>IF(O91="","",O91*(1-'Core List'!$Q$525))</f>
        <v/>
      </c>
    </row>
    <row r="92" spans="1:19" ht="15" thickBot="1" x14ac:dyDescent="0.35">
      <c r="A92" s="69"/>
      <c r="B92" s="70" t="s">
        <v>1088</v>
      </c>
      <c r="C92" s="69" t="s">
        <v>1089</v>
      </c>
      <c r="D92" s="69" t="s">
        <v>1090</v>
      </c>
      <c r="E92" s="69" t="s">
        <v>8</v>
      </c>
      <c r="F92" s="71"/>
      <c r="G92" s="70" t="s">
        <v>943</v>
      </c>
      <c r="H92" s="70" t="s">
        <v>944</v>
      </c>
      <c r="I92" s="72">
        <v>43454</v>
      </c>
      <c r="J92" s="70">
        <v>640</v>
      </c>
      <c r="K92" s="70" t="s">
        <v>1003</v>
      </c>
      <c r="L92" s="70" t="s">
        <v>1011</v>
      </c>
      <c r="M92" s="70" t="s">
        <v>947</v>
      </c>
      <c r="N92" s="91">
        <v>20.99</v>
      </c>
      <c r="O92" s="86" t="str">
        <f t="shared" si="2"/>
        <v/>
      </c>
      <c r="R92" s="27" t="str">
        <f t="shared" si="4"/>
        <v/>
      </c>
      <c r="S92" s="27" t="str">
        <f>IF(O92="","",O92*(1-'Core List'!$Q$525))</f>
        <v/>
      </c>
    </row>
    <row r="93" spans="1:19" s="132" customFormat="1" ht="18.600000000000001" thickBot="1" x14ac:dyDescent="0.4">
      <c r="A93" s="242" t="s">
        <v>1207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4"/>
    </row>
    <row r="94" spans="1:19" x14ac:dyDescent="0.3">
      <c r="A94" s="73" t="s">
        <v>8</v>
      </c>
      <c r="B94" s="74" t="s">
        <v>1208</v>
      </c>
      <c r="C94" s="73" t="s">
        <v>1209</v>
      </c>
      <c r="D94" s="73" t="s">
        <v>1210</v>
      </c>
      <c r="E94" s="73" t="s">
        <v>8</v>
      </c>
      <c r="F94" s="75"/>
      <c r="G94" s="74" t="s">
        <v>943</v>
      </c>
      <c r="H94" s="74" t="s">
        <v>1211</v>
      </c>
      <c r="I94" s="76">
        <v>43503</v>
      </c>
      <c r="J94" s="74">
        <v>750</v>
      </c>
      <c r="K94" s="74" t="s">
        <v>1212</v>
      </c>
      <c r="L94" s="74" t="s">
        <v>1213</v>
      </c>
      <c r="M94" s="74" t="s">
        <v>952</v>
      </c>
      <c r="N94" s="92">
        <v>20.99</v>
      </c>
      <c r="O94" s="81" t="str">
        <f t="shared" ref="O94:O135" si="5">IF(A94="","",N94*A94)</f>
        <v/>
      </c>
      <c r="R94" s="27" t="str">
        <f t="shared" ref="R94" si="6">IF(O94="","",B94)</f>
        <v/>
      </c>
      <c r="S94" s="27" t="str">
        <f>IF(O94="","",O94*(1-'Core List'!$Q$525))</f>
        <v/>
      </c>
    </row>
    <row r="95" spans="1:19" x14ac:dyDescent="0.3">
      <c r="A95" s="48" t="s">
        <v>8</v>
      </c>
      <c r="B95" s="49" t="s">
        <v>1214</v>
      </c>
      <c r="C95" s="48" t="s">
        <v>1215</v>
      </c>
      <c r="D95" s="48" t="s">
        <v>1216</v>
      </c>
      <c r="E95" s="48" t="s">
        <v>1217</v>
      </c>
      <c r="F95" s="49">
        <v>1</v>
      </c>
      <c r="G95" s="49" t="s">
        <v>943</v>
      </c>
      <c r="H95" s="49" t="s">
        <v>972</v>
      </c>
      <c r="I95" s="51">
        <v>43558</v>
      </c>
      <c r="J95" s="49">
        <v>670</v>
      </c>
      <c r="K95" s="49" t="s">
        <v>1218</v>
      </c>
      <c r="L95" s="49" t="s">
        <v>974</v>
      </c>
      <c r="M95" s="49" t="s">
        <v>952</v>
      </c>
      <c r="N95" s="93">
        <v>24.99</v>
      </c>
      <c r="O95" s="82" t="str">
        <f t="shared" si="5"/>
        <v/>
      </c>
      <c r="R95" s="27" t="str">
        <f t="shared" ref="R95:R135" si="7">IF(O95="","",B95)</f>
        <v/>
      </c>
      <c r="S95" s="27" t="str">
        <f>IF(O95="","",O95*(1-'Core List'!$Q$525))</f>
        <v/>
      </c>
    </row>
    <row r="96" spans="1:19" x14ac:dyDescent="0.3">
      <c r="A96" s="48" t="s">
        <v>8</v>
      </c>
      <c r="B96" s="49" t="s">
        <v>1219</v>
      </c>
      <c r="C96" s="48" t="s">
        <v>1220</v>
      </c>
      <c r="D96" s="48" t="s">
        <v>1221</v>
      </c>
      <c r="E96" s="48" t="s">
        <v>8</v>
      </c>
      <c r="F96" s="50"/>
      <c r="G96" s="49" t="s">
        <v>943</v>
      </c>
      <c r="H96" s="49" t="s">
        <v>1211</v>
      </c>
      <c r="I96" s="51">
        <v>43503</v>
      </c>
      <c r="J96" s="49">
        <v>730</v>
      </c>
      <c r="K96" s="49" t="s">
        <v>1222</v>
      </c>
      <c r="L96" s="49" t="s">
        <v>974</v>
      </c>
      <c r="M96" s="49" t="s">
        <v>952</v>
      </c>
      <c r="N96" s="93">
        <v>20.99</v>
      </c>
      <c r="O96" s="82" t="str">
        <f t="shared" si="5"/>
        <v/>
      </c>
      <c r="R96" s="27" t="str">
        <f t="shared" si="7"/>
        <v/>
      </c>
      <c r="S96" s="27" t="str">
        <f>IF(O96="","",O96*(1-'Core List'!$Q$525))</f>
        <v/>
      </c>
    </row>
    <row r="97" spans="1:19" x14ac:dyDescent="0.3">
      <c r="A97" s="48" t="s">
        <v>8</v>
      </c>
      <c r="B97" s="49" t="s">
        <v>1223</v>
      </c>
      <c r="C97" s="48" t="s">
        <v>1224</v>
      </c>
      <c r="D97" s="48" t="s">
        <v>1225</v>
      </c>
      <c r="E97" s="48" t="s">
        <v>1226</v>
      </c>
      <c r="F97" s="49">
        <v>1</v>
      </c>
      <c r="G97" s="49" t="s">
        <v>943</v>
      </c>
      <c r="H97" s="49" t="s">
        <v>995</v>
      </c>
      <c r="I97" s="51">
        <v>43712</v>
      </c>
      <c r="J97" s="49">
        <v>810</v>
      </c>
      <c r="K97" s="49" t="s">
        <v>1218</v>
      </c>
      <c r="L97" s="49" t="s">
        <v>974</v>
      </c>
      <c r="M97" s="49" t="s">
        <v>1123</v>
      </c>
      <c r="N97" s="93">
        <v>24.99</v>
      </c>
      <c r="O97" s="82" t="str">
        <f t="shared" si="5"/>
        <v/>
      </c>
      <c r="R97" s="27" t="str">
        <f t="shared" si="7"/>
        <v/>
      </c>
      <c r="S97" s="27" t="str">
        <f>IF(O97="","",O97*(1-'Core List'!$Q$525))</f>
        <v/>
      </c>
    </row>
    <row r="98" spans="1:19" x14ac:dyDescent="0.3">
      <c r="A98" s="48" t="s">
        <v>8</v>
      </c>
      <c r="B98" s="49" t="s">
        <v>1227</v>
      </c>
      <c r="C98" s="48" t="s">
        <v>1228</v>
      </c>
      <c r="D98" s="48" t="s">
        <v>1229</v>
      </c>
      <c r="E98" s="48" t="s">
        <v>8</v>
      </c>
      <c r="F98" s="50"/>
      <c r="G98" s="49" t="s">
        <v>943</v>
      </c>
      <c r="H98" s="49" t="s">
        <v>1105</v>
      </c>
      <c r="I98" s="51">
        <v>43810</v>
      </c>
      <c r="J98" s="50"/>
      <c r="K98" s="49" t="s">
        <v>1222</v>
      </c>
      <c r="L98" s="49" t="s">
        <v>974</v>
      </c>
      <c r="M98" s="49" t="s">
        <v>952</v>
      </c>
      <c r="N98" s="93">
        <v>21.99</v>
      </c>
      <c r="O98" s="82" t="str">
        <f t="shared" si="5"/>
        <v/>
      </c>
      <c r="R98" s="27" t="str">
        <f t="shared" si="7"/>
        <v/>
      </c>
      <c r="S98" s="27" t="str">
        <f>IF(O98="","",O98*(1-'Core List'!$Q$525))</f>
        <v/>
      </c>
    </row>
    <row r="99" spans="1:19" x14ac:dyDescent="0.3">
      <c r="A99" s="48" t="s">
        <v>8</v>
      </c>
      <c r="B99" s="49" t="s">
        <v>1230</v>
      </c>
      <c r="C99" s="48" t="s">
        <v>1231</v>
      </c>
      <c r="D99" s="48" t="s">
        <v>1232</v>
      </c>
      <c r="E99" s="48" t="s">
        <v>8</v>
      </c>
      <c r="F99" s="50"/>
      <c r="G99" s="49" t="s">
        <v>943</v>
      </c>
      <c r="H99" s="49" t="s">
        <v>1211</v>
      </c>
      <c r="I99" s="51">
        <v>43503</v>
      </c>
      <c r="J99" s="49">
        <v>760</v>
      </c>
      <c r="K99" s="49" t="s">
        <v>1222</v>
      </c>
      <c r="L99" s="49" t="s">
        <v>974</v>
      </c>
      <c r="M99" s="49" t="s">
        <v>952</v>
      </c>
      <c r="N99" s="93">
        <v>20.99</v>
      </c>
      <c r="O99" s="82" t="str">
        <f t="shared" si="5"/>
        <v/>
      </c>
      <c r="R99" s="27" t="str">
        <f t="shared" si="7"/>
        <v/>
      </c>
      <c r="S99" s="27" t="str">
        <f>IF(O99="","",O99*(1-'Core List'!$Q$525))</f>
        <v/>
      </c>
    </row>
    <row r="100" spans="1:19" x14ac:dyDescent="0.3">
      <c r="A100" s="48" t="s">
        <v>8</v>
      </c>
      <c r="B100" s="49" t="s">
        <v>1233</v>
      </c>
      <c r="C100" s="48" t="s">
        <v>1234</v>
      </c>
      <c r="D100" s="48" t="s">
        <v>1235</v>
      </c>
      <c r="E100" s="48" t="s">
        <v>8</v>
      </c>
      <c r="F100" s="50"/>
      <c r="G100" s="49" t="s">
        <v>943</v>
      </c>
      <c r="H100" s="49" t="s">
        <v>1211</v>
      </c>
      <c r="I100" s="51">
        <v>43503</v>
      </c>
      <c r="J100" s="50"/>
      <c r="K100" s="49" t="s">
        <v>1222</v>
      </c>
      <c r="L100" s="49" t="s">
        <v>974</v>
      </c>
      <c r="M100" s="49" t="s">
        <v>952</v>
      </c>
      <c r="N100" s="93">
        <v>20.99</v>
      </c>
      <c r="O100" s="82" t="str">
        <f t="shared" si="5"/>
        <v/>
      </c>
      <c r="R100" s="27" t="str">
        <f t="shared" si="7"/>
        <v/>
      </c>
      <c r="S100" s="27" t="str">
        <f>IF(O100="","",O100*(1-'Core List'!$Q$525))</f>
        <v/>
      </c>
    </row>
    <row r="101" spans="1:19" x14ac:dyDescent="0.3">
      <c r="A101" s="48" t="s">
        <v>8</v>
      </c>
      <c r="B101" s="49" t="s">
        <v>1236</v>
      </c>
      <c r="C101" s="48" t="s">
        <v>1237</v>
      </c>
      <c r="D101" s="48" t="s">
        <v>1238</v>
      </c>
      <c r="E101" s="48" t="s">
        <v>8</v>
      </c>
      <c r="F101" s="50"/>
      <c r="G101" s="49" t="s">
        <v>943</v>
      </c>
      <c r="H101" s="49" t="s">
        <v>1239</v>
      </c>
      <c r="I101" s="51">
        <v>43852</v>
      </c>
      <c r="J101" s="50"/>
      <c r="K101" s="49" t="s">
        <v>1218</v>
      </c>
      <c r="L101" s="49" t="s">
        <v>974</v>
      </c>
      <c r="M101" s="49" t="s">
        <v>1123</v>
      </c>
      <c r="N101" s="93">
        <v>21.99</v>
      </c>
      <c r="O101" s="82" t="str">
        <f t="shared" si="5"/>
        <v/>
      </c>
      <c r="R101" s="27" t="str">
        <f t="shared" si="7"/>
        <v/>
      </c>
      <c r="S101" s="27" t="str">
        <f>IF(O101="","",O101*(1-'Core List'!$Q$525))</f>
        <v/>
      </c>
    </row>
    <row r="102" spans="1:19" x14ac:dyDescent="0.3">
      <c r="A102" s="48" t="s">
        <v>8</v>
      </c>
      <c r="B102" s="49" t="s">
        <v>1240</v>
      </c>
      <c r="C102" s="48" t="s">
        <v>1241</v>
      </c>
      <c r="D102" s="48" t="s">
        <v>1242</v>
      </c>
      <c r="E102" s="48" t="s">
        <v>8</v>
      </c>
      <c r="F102" s="50"/>
      <c r="G102" s="49" t="s">
        <v>943</v>
      </c>
      <c r="H102" s="49" t="s">
        <v>1211</v>
      </c>
      <c r="I102" s="51">
        <v>43503</v>
      </c>
      <c r="J102" s="50"/>
      <c r="K102" s="49" t="s">
        <v>1222</v>
      </c>
      <c r="L102" s="49" t="s">
        <v>974</v>
      </c>
      <c r="M102" s="49" t="s">
        <v>952</v>
      </c>
      <c r="N102" s="93">
        <v>20.99</v>
      </c>
      <c r="O102" s="82" t="str">
        <f t="shared" si="5"/>
        <v/>
      </c>
      <c r="R102" s="27" t="str">
        <f t="shared" si="7"/>
        <v/>
      </c>
      <c r="S102" s="27" t="str">
        <f>IF(O102="","",O102*(1-'Core List'!$Q$525))</f>
        <v/>
      </c>
    </row>
    <row r="103" spans="1:19" x14ac:dyDescent="0.3">
      <c r="A103" s="48" t="s">
        <v>8</v>
      </c>
      <c r="B103" s="49" t="s">
        <v>1243</v>
      </c>
      <c r="C103" s="48" t="s">
        <v>1244</v>
      </c>
      <c r="D103" s="48" t="s">
        <v>1245</v>
      </c>
      <c r="E103" s="48" t="s">
        <v>8</v>
      </c>
      <c r="F103" s="50"/>
      <c r="G103" s="49" t="s">
        <v>943</v>
      </c>
      <c r="H103" s="49" t="s">
        <v>1105</v>
      </c>
      <c r="I103" s="51">
        <v>43180</v>
      </c>
      <c r="J103" s="49">
        <v>770</v>
      </c>
      <c r="K103" s="49" t="s">
        <v>1222</v>
      </c>
      <c r="L103" s="49" t="s">
        <v>974</v>
      </c>
      <c r="M103" s="49" t="s">
        <v>952</v>
      </c>
      <c r="N103" s="93">
        <v>20.99</v>
      </c>
      <c r="O103" s="82" t="str">
        <f t="shared" si="5"/>
        <v/>
      </c>
      <c r="R103" s="27" t="str">
        <f t="shared" si="7"/>
        <v/>
      </c>
      <c r="S103" s="27" t="str">
        <f>IF(O103="","",O103*(1-'Core List'!$Q$525))</f>
        <v/>
      </c>
    </row>
    <row r="104" spans="1:19" x14ac:dyDescent="0.3">
      <c r="A104" s="48" t="s">
        <v>8</v>
      </c>
      <c r="B104" s="49" t="s">
        <v>1246</v>
      </c>
      <c r="C104" s="48" t="s">
        <v>1247</v>
      </c>
      <c r="D104" s="48" t="s">
        <v>1248</v>
      </c>
      <c r="E104" s="48" t="s">
        <v>8</v>
      </c>
      <c r="F104" s="50"/>
      <c r="G104" s="49" t="s">
        <v>943</v>
      </c>
      <c r="H104" s="49" t="s">
        <v>1249</v>
      </c>
      <c r="I104" s="51">
        <v>43117</v>
      </c>
      <c r="J104" s="49">
        <v>880</v>
      </c>
      <c r="K104" s="49" t="s">
        <v>1222</v>
      </c>
      <c r="L104" s="49" t="s">
        <v>974</v>
      </c>
      <c r="M104" s="49" t="s">
        <v>952</v>
      </c>
      <c r="N104" s="93">
        <v>27</v>
      </c>
      <c r="O104" s="82" t="str">
        <f t="shared" si="5"/>
        <v/>
      </c>
      <c r="R104" s="27" t="str">
        <f t="shared" si="7"/>
        <v/>
      </c>
      <c r="S104" s="27" t="str">
        <f>IF(O104="","",O104*(1-'Core List'!$Q$525))</f>
        <v/>
      </c>
    </row>
    <row r="105" spans="1:19" x14ac:dyDescent="0.3">
      <c r="A105" s="48" t="s">
        <v>8</v>
      </c>
      <c r="B105" s="49" t="s">
        <v>1250</v>
      </c>
      <c r="C105" s="48" t="s">
        <v>1251</v>
      </c>
      <c r="D105" s="48" t="s">
        <v>1252</v>
      </c>
      <c r="E105" s="48" t="s">
        <v>8</v>
      </c>
      <c r="F105" s="50"/>
      <c r="G105" s="49" t="s">
        <v>943</v>
      </c>
      <c r="H105" s="49" t="s">
        <v>1239</v>
      </c>
      <c r="I105" s="51">
        <v>43376</v>
      </c>
      <c r="J105" s="49">
        <v>760</v>
      </c>
      <c r="K105" s="49" t="s">
        <v>1222</v>
      </c>
      <c r="L105" s="49" t="s">
        <v>974</v>
      </c>
      <c r="M105" s="49" t="s">
        <v>952</v>
      </c>
      <c r="N105" s="93">
        <v>24.99</v>
      </c>
      <c r="O105" s="82" t="str">
        <f t="shared" si="5"/>
        <v/>
      </c>
      <c r="R105" s="27" t="str">
        <f t="shared" si="7"/>
        <v/>
      </c>
      <c r="S105" s="27" t="str">
        <f>IF(O105="","",O105*(1-'Core List'!$Q$525))</f>
        <v/>
      </c>
    </row>
    <row r="106" spans="1:19" x14ac:dyDescent="0.3">
      <c r="A106" s="48" t="s">
        <v>8</v>
      </c>
      <c r="B106" s="49" t="s">
        <v>1253</v>
      </c>
      <c r="C106" s="48" t="s">
        <v>1254</v>
      </c>
      <c r="D106" s="48" t="s">
        <v>1255</v>
      </c>
      <c r="E106" s="48" t="s">
        <v>8</v>
      </c>
      <c r="F106" s="50"/>
      <c r="G106" s="49" t="s">
        <v>943</v>
      </c>
      <c r="H106" s="49" t="s">
        <v>1105</v>
      </c>
      <c r="I106" s="51">
        <v>43810</v>
      </c>
      <c r="J106" s="49">
        <v>840</v>
      </c>
      <c r="K106" s="49" t="s">
        <v>1222</v>
      </c>
      <c r="L106" s="49" t="s">
        <v>974</v>
      </c>
      <c r="M106" s="49" t="s">
        <v>952</v>
      </c>
      <c r="N106" s="93">
        <v>21.99</v>
      </c>
      <c r="O106" s="82" t="str">
        <f t="shared" si="5"/>
        <v/>
      </c>
      <c r="R106" s="27" t="str">
        <f t="shared" si="7"/>
        <v/>
      </c>
      <c r="S106" s="27" t="str">
        <f>IF(O106="","",O106*(1-'Core List'!$Q$525))</f>
        <v/>
      </c>
    </row>
    <row r="107" spans="1:19" x14ac:dyDescent="0.3">
      <c r="A107" s="48" t="s">
        <v>8</v>
      </c>
      <c r="B107" s="49" t="s">
        <v>1256</v>
      </c>
      <c r="C107" s="48" t="s">
        <v>1257</v>
      </c>
      <c r="D107" s="48" t="s">
        <v>1258</v>
      </c>
      <c r="E107" s="48" t="s">
        <v>8</v>
      </c>
      <c r="F107" s="50"/>
      <c r="G107" s="49" t="s">
        <v>943</v>
      </c>
      <c r="H107" s="49" t="s">
        <v>1105</v>
      </c>
      <c r="I107" s="51">
        <v>43810</v>
      </c>
      <c r="J107" s="49">
        <v>730</v>
      </c>
      <c r="K107" s="49" t="s">
        <v>1222</v>
      </c>
      <c r="L107" s="49" t="s">
        <v>974</v>
      </c>
      <c r="M107" s="49" t="s">
        <v>952</v>
      </c>
      <c r="N107" s="93">
        <v>21.99</v>
      </c>
      <c r="O107" s="82" t="str">
        <f t="shared" si="5"/>
        <v/>
      </c>
      <c r="R107" s="27" t="str">
        <f t="shared" si="7"/>
        <v/>
      </c>
      <c r="S107" s="27" t="str">
        <f>IF(O107="","",O107*(1-'Core List'!$Q$525))</f>
        <v/>
      </c>
    </row>
    <row r="108" spans="1:19" x14ac:dyDescent="0.3">
      <c r="A108" s="48" t="s">
        <v>8</v>
      </c>
      <c r="B108" s="49" t="s">
        <v>1259</v>
      </c>
      <c r="C108" s="48" t="s">
        <v>1260</v>
      </c>
      <c r="D108" s="48" t="s">
        <v>1261</v>
      </c>
      <c r="E108" s="48" t="s">
        <v>8</v>
      </c>
      <c r="F108" s="50"/>
      <c r="G108" s="49" t="s">
        <v>943</v>
      </c>
      <c r="H108" s="49" t="s">
        <v>1105</v>
      </c>
      <c r="I108" s="51">
        <v>43810</v>
      </c>
      <c r="J108" s="49">
        <v>720</v>
      </c>
      <c r="K108" s="49" t="s">
        <v>1222</v>
      </c>
      <c r="L108" s="49" t="s">
        <v>974</v>
      </c>
      <c r="M108" s="49" t="s">
        <v>952</v>
      </c>
      <c r="N108" s="93">
        <v>21.99</v>
      </c>
      <c r="O108" s="82" t="str">
        <f t="shared" si="5"/>
        <v/>
      </c>
      <c r="R108" s="27" t="str">
        <f t="shared" si="7"/>
        <v/>
      </c>
      <c r="S108" s="27" t="str">
        <f>IF(O108="","",O108*(1-'Core List'!$Q$525))</f>
        <v/>
      </c>
    </row>
    <row r="109" spans="1:19" x14ac:dyDescent="0.3">
      <c r="A109" s="48" t="s">
        <v>8</v>
      </c>
      <c r="B109" s="49" t="s">
        <v>1262</v>
      </c>
      <c r="C109" s="48" t="s">
        <v>1263</v>
      </c>
      <c r="D109" s="48" t="s">
        <v>1264</v>
      </c>
      <c r="E109" s="48" t="s">
        <v>1265</v>
      </c>
      <c r="F109" s="49">
        <v>3</v>
      </c>
      <c r="G109" s="49" t="s">
        <v>943</v>
      </c>
      <c r="H109" s="49" t="s">
        <v>972</v>
      </c>
      <c r="I109" s="51">
        <v>43285</v>
      </c>
      <c r="J109" s="49">
        <v>680</v>
      </c>
      <c r="K109" s="49" t="s">
        <v>1222</v>
      </c>
      <c r="L109" s="49" t="s">
        <v>974</v>
      </c>
      <c r="M109" s="49" t="s">
        <v>952</v>
      </c>
      <c r="N109" s="93">
        <v>24.99</v>
      </c>
      <c r="O109" s="82" t="str">
        <f t="shared" si="5"/>
        <v/>
      </c>
      <c r="R109" s="27" t="str">
        <f t="shared" si="7"/>
        <v/>
      </c>
      <c r="S109" s="27" t="str">
        <f>IF(O109="","",O109*(1-'Core List'!$Q$525))</f>
        <v/>
      </c>
    </row>
    <row r="110" spans="1:19" x14ac:dyDescent="0.3">
      <c r="A110" s="48" t="s">
        <v>8</v>
      </c>
      <c r="B110" s="49" t="s">
        <v>1266</v>
      </c>
      <c r="C110" s="48" t="s">
        <v>1267</v>
      </c>
      <c r="D110" s="48" t="s">
        <v>1268</v>
      </c>
      <c r="E110" s="48" t="s">
        <v>8</v>
      </c>
      <c r="F110" s="50"/>
      <c r="G110" s="49" t="s">
        <v>943</v>
      </c>
      <c r="H110" s="49" t="s">
        <v>1105</v>
      </c>
      <c r="I110" s="51">
        <v>43502</v>
      </c>
      <c r="J110" s="49">
        <v>550</v>
      </c>
      <c r="K110" s="49" t="s">
        <v>1222</v>
      </c>
      <c r="L110" s="49" t="s">
        <v>974</v>
      </c>
      <c r="M110" s="49" t="s">
        <v>952</v>
      </c>
      <c r="N110" s="93">
        <v>24.99</v>
      </c>
      <c r="O110" s="82" t="str">
        <f t="shared" si="5"/>
        <v/>
      </c>
      <c r="R110" s="27" t="str">
        <f t="shared" si="7"/>
        <v/>
      </c>
      <c r="S110" s="27" t="str">
        <f>IF(O110="","",O110*(1-'Core List'!$Q$525))</f>
        <v/>
      </c>
    </row>
    <row r="111" spans="1:19" x14ac:dyDescent="0.3">
      <c r="A111" s="48"/>
      <c r="B111" s="49" t="s">
        <v>1269</v>
      </c>
      <c r="C111" s="48" t="s">
        <v>1270</v>
      </c>
      <c r="D111" s="48" t="s">
        <v>1271</v>
      </c>
      <c r="E111" s="48" t="s">
        <v>8</v>
      </c>
      <c r="F111" s="50"/>
      <c r="G111" s="49" t="s">
        <v>943</v>
      </c>
      <c r="H111" s="49" t="s">
        <v>1105</v>
      </c>
      <c r="I111" s="51">
        <v>43740</v>
      </c>
      <c r="J111" s="50"/>
      <c r="K111" s="49" t="s">
        <v>1222</v>
      </c>
      <c r="L111" s="49" t="s">
        <v>974</v>
      </c>
      <c r="M111" s="49" t="s">
        <v>952</v>
      </c>
      <c r="N111" s="93">
        <v>24.99</v>
      </c>
      <c r="O111" s="82" t="str">
        <f t="shared" si="5"/>
        <v/>
      </c>
      <c r="R111" s="27" t="str">
        <f t="shared" si="7"/>
        <v/>
      </c>
      <c r="S111" s="27" t="str">
        <f>IF(O111="","",O111*(1-'Core List'!$Q$525))</f>
        <v/>
      </c>
    </row>
    <row r="112" spans="1:19" x14ac:dyDescent="0.3">
      <c r="A112" s="48" t="s">
        <v>8</v>
      </c>
      <c r="B112" s="49" t="s">
        <v>1272</v>
      </c>
      <c r="C112" s="48" t="s">
        <v>1273</v>
      </c>
      <c r="D112" s="48" t="s">
        <v>1274</v>
      </c>
      <c r="E112" s="48" t="s">
        <v>8</v>
      </c>
      <c r="F112" s="50"/>
      <c r="G112" s="49" t="s">
        <v>943</v>
      </c>
      <c r="H112" s="49" t="s">
        <v>1105</v>
      </c>
      <c r="I112" s="51">
        <v>43593</v>
      </c>
      <c r="J112" s="49">
        <v>800</v>
      </c>
      <c r="K112" s="49" t="s">
        <v>1275</v>
      </c>
      <c r="L112" s="49" t="s">
        <v>1004</v>
      </c>
      <c r="M112" s="49" t="s">
        <v>952</v>
      </c>
      <c r="N112" s="93">
        <v>24.99</v>
      </c>
      <c r="O112" s="82" t="str">
        <f t="shared" si="5"/>
        <v/>
      </c>
      <c r="R112" s="27" t="str">
        <f t="shared" si="7"/>
        <v/>
      </c>
      <c r="S112" s="27" t="str">
        <f>IF(O112="","",O112*(1-'Core List'!$Q$525))</f>
        <v/>
      </c>
    </row>
    <row r="113" spans="1:19" x14ac:dyDescent="0.3">
      <c r="A113" s="48" t="s">
        <v>8</v>
      </c>
      <c r="B113" s="49" t="s">
        <v>1276</v>
      </c>
      <c r="C113" s="48" t="s">
        <v>1277</v>
      </c>
      <c r="D113" s="48" t="s">
        <v>1278</v>
      </c>
      <c r="E113" s="48" t="s">
        <v>1278</v>
      </c>
      <c r="F113" s="49">
        <v>1</v>
      </c>
      <c r="G113" s="49" t="s">
        <v>943</v>
      </c>
      <c r="H113" s="49" t="s">
        <v>972</v>
      </c>
      <c r="I113" s="51">
        <v>42403</v>
      </c>
      <c r="J113" s="49">
        <v>740</v>
      </c>
      <c r="K113" s="49" t="s">
        <v>1275</v>
      </c>
      <c r="L113" s="49" t="s">
        <v>1004</v>
      </c>
      <c r="M113" s="49" t="s">
        <v>952</v>
      </c>
      <c r="N113" s="93">
        <v>20.99</v>
      </c>
      <c r="O113" s="82" t="str">
        <f t="shared" si="5"/>
        <v/>
      </c>
      <c r="R113" s="27" t="str">
        <f t="shared" si="7"/>
        <v/>
      </c>
      <c r="S113" s="27" t="str">
        <f>IF(O113="","",O113*(1-'Core List'!$Q$525))</f>
        <v/>
      </c>
    </row>
    <row r="114" spans="1:19" x14ac:dyDescent="0.3">
      <c r="A114" s="48" t="s">
        <v>8</v>
      </c>
      <c r="B114" s="49" t="s">
        <v>1279</v>
      </c>
      <c r="C114" s="48" t="s">
        <v>1280</v>
      </c>
      <c r="D114" s="48" t="s">
        <v>1281</v>
      </c>
      <c r="E114" s="48" t="s">
        <v>8</v>
      </c>
      <c r="F114" s="50"/>
      <c r="G114" s="49" t="s">
        <v>943</v>
      </c>
      <c r="H114" s="49" t="s">
        <v>1282</v>
      </c>
      <c r="I114" s="51">
        <v>43852</v>
      </c>
      <c r="J114" s="49">
        <v>660</v>
      </c>
      <c r="K114" s="49" t="s">
        <v>1275</v>
      </c>
      <c r="L114" s="49" t="s">
        <v>1004</v>
      </c>
      <c r="M114" s="49" t="s">
        <v>952</v>
      </c>
      <c r="N114" s="93">
        <v>21.99</v>
      </c>
      <c r="O114" s="82" t="str">
        <f t="shared" si="5"/>
        <v/>
      </c>
      <c r="R114" s="27" t="str">
        <f t="shared" si="7"/>
        <v/>
      </c>
      <c r="S114" s="27" t="str">
        <f>IF(O114="","",O114*(1-'Core List'!$Q$525))</f>
        <v/>
      </c>
    </row>
    <row r="115" spans="1:19" x14ac:dyDescent="0.3">
      <c r="A115" s="48" t="s">
        <v>8</v>
      </c>
      <c r="B115" s="49" t="s">
        <v>1283</v>
      </c>
      <c r="C115" s="48" t="s">
        <v>1284</v>
      </c>
      <c r="D115" s="48" t="s">
        <v>1285</v>
      </c>
      <c r="E115" s="48" t="s">
        <v>1286</v>
      </c>
      <c r="F115" s="49">
        <v>1</v>
      </c>
      <c r="G115" s="49" t="s">
        <v>943</v>
      </c>
      <c r="H115" s="49" t="s">
        <v>972</v>
      </c>
      <c r="I115" s="51">
        <v>43314</v>
      </c>
      <c r="J115" s="49">
        <v>710</v>
      </c>
      <c r="K115" s="49" t="s">
        <v>1218</v>
      </c>
      <c r="L115" s="49" t="s">
        <v>1004</v>
      </c>
      <c r="M115" s="49" t="s">
        <v>1123</v>
      </c>
      <c r="N115" s="93">
        <v>24.99</v>
      </c>
      <c r="O115" s="82" t="str">
        <f t="shared" si="5"/>
        <v/>
      </c>
      <c r="R115" s="27" t="str">
        <f t="shared" si="7"/>
        <v/>
      </c>
      <c r="S115" s="27" t="str">
        <f>IF(O115="","",O115*(1-'Core List'!$Q$525))</f>
        <v/>
      </c>
    </row>
    <row r="116" spans="1:19" x14ac:dyDescent="0.3">
      <c r="A116" s="48" t="s">
        <v>8</v>
      </c>
      <c r="B116" s="49" t="s">
        <v>1287</v>
      </c>
      <c r="C116" s="48" t="s">
        <v>1288</v>
      </c>
      <c r="D116" s="48" t="s">
        <v>1289</v>
      </c>
      <c r="E116" s="48" t="s">
        <v>8</v>
      </c>
      <c r="F116" s="50"/>
      <c r="G116" s="49" t="s">
        <v>943</v>
      </c>
      <c r="H116" s="49" t="s">
        <v>1105</v>
      </c>
      <c r="I116" s="51">
        <v>43684</v>
      </c>
      <c r="J116" s="49">
        <v>740</v>
      </c>
      <c r="K116" s="49" t="s">
        <v>1222</v>
      </c>
      <c r="L116" s="49" t="s">
        <v>1004</v>
      </c>
      <c r="M116" s="49" t="s">
        <v>1290</v>
      </c>
      <c r="N116" s="93">
        <v>24.99</v>
      </c>
      <c r="O116" s="82" t="str">
        <f t="shared" si="5"/>
        <v/>
      </c>
      <c r="R116" s="27" t="str">
        <f t="shared" si="7"/>
        <v/>
      </c>
      <c r="S116" s="27" t="str">
        <f>IF(O116="","",O116*(1-'Core List'!$Q$525))</f>
        <v/>
      </c>
    </row>
    <row r="117" spans="1:19" x14ac:dyDescent="0.3">
      <c r="A117" s="48" t="s">
        <v>8</v>
      </c>
      <c r="B117" s="49" t="s">
        <v>1291</v>
      </c>
      <c r="C117" s="48" t="s">
        <v>1292</v>
      </c>
      <c r="D117" s="48" t="s">
        <v>1293</v>
      </c>
      <c r="E117" s="48" t="s">
        <v>1294</v>
      </c>
      <c r="F117" s="49">
        <v>2</v>
      </c>
      <c r="G117" s="49" t="s">
        <v>943</v>
      </c>
      <c r="H117" s="49" t="s">
        <v>1282</v>
      </c>
      <c r="I117" s="51">
        <v>43621</v>
      </c>
      <c r="J117" s="49">
        <v>730</v>
      </c>
      <c r="K117" s="49" t="s">
        <v>1275</v>
      </c>
      <c r="L117" s="49" t="s">
        <v>1004</v>
      </c>
      <c r="M117" s="49" t="s">
        <v>952</v>
      </c>
      <c r="N117" s="93">
        <v>24.99</v>
      </c>
      <c r="O117" s="82" t="str">
        <f t="shared" si="5"/>
        <v/>
      </c>
      <c r="R117" s="27" t="str">
        <f t="shared" si="7"/>
        <v/>
      </c>
      <c r="S117" s="27" t="str">
        <f>IF(O117="","",O117*(1-'Core List'!$Q$525))</f>
        <v/>
      </c>
    </row>
    <row r="118" spans="1:19" x14ac:dyDescent="0.3">
      <c r="A118" s="48" t="s">
        <v>8</v>
      </c>
      <c r="B118" s="49" t="s">
        <v>1295</v>
      </c>
      <c r="C118" s="48" t="s">
        <v>1296</v>
      </c>
      <c r="D118" s="48" t="s">
        <v>1297</v>
      </c>
      <c r="E118" s="48" t="s">
        <v>8</v>
      </c>
      <c r="F118" s="50"/>
      <c r="G118" s="49" t="s">
        <v>943</v>
      </c>
      <c r="H118" s="49" t="s">
        <v>1105</v>
      </c>
      <c r="I118" s="51">
        <v>43810</v>
      </c>
      <c r="J118" s="49">
        <v>830</v>
      </c>
      <c r="K118" s="49" t="s">
        <v>1275</v>
      </c>
      <c r="L118" s="49" t="s">
        <v>1004</v>
      </c>
      <c r="M118" s="49" t="s">
        <v>952</v>
      </c>
      <c r="N118" s="93">
        <v>21.99</v>
      </c>
      <c r="O118" s="82" t="str">
        <f t="shared" si="5"/>
        <v/>
      </c>
      <c r="R118" s="27" t="str">
        <f t="shared" si="7"/>
        <v/>
      </c>
      <c r="S118" s="27" t="str">
        <f>IF(O118="","",O118*(1-'Core List'!$Q$525))</f>
        <v/>
      </c>
    </row>
    <row r="119" spans="1:19" x14ac:dyDescent="0.3">
      <c r="A119" s="48" t="s">
        <v>8</v>
      </c>
      <c r="B119" s="49" t="s">
        <v>1298</v>
      </c>
      <c r="C119" s="48" t="s">
        <v>1299</v>
      </c>
      <c r="D119" s="48" t="s">
        <v>1300</v>
      </c>
      <c r="E119" s="48" t="s">
        <v>8</v>
      </c>
      <c r="F119" s="50"/>
      <c r="G119" s="49" t="s">
        <v>943</v>
      </c>
      <c r="H119" s="49" t="s">
        <v>1080</v>
      </c>
      <c r="I119" s="51">
        <v>40380</v>
      </c>
      <c r="J119" s="49">
        <v>1140</v>
      </c>
      <c r="K119" s="49" t="s">
        <v>1301</v>
      </c>
      <c r="L119" s="49" t="s">
        <v>1004</v>
      </c>
      <c r="M119" s="49" t="s">
        <v>1123</v>
      </c>
      <c r="N119" s="93">
        <v>31.99</v>
      </c>
      <c r="O119" s="82" t="str">
        <f t="shared" si="5"/>
        <v/>
      </c>
      <c r="R119" s="27" t="str">
        <f t="shared" si="7"/>
        <v/>
      </c>
      <c r="S119" s="27" t="str">
        <f>IF(O119="","",O119*(1-'Core List'!$Q$525))</f>
        <v/>
      </c>
    </row>
    <row r="120" spans="1:19" x14ac:dyDescent="0.3">
      <c r="A120" s="48" t="s">
        <v>8</v>
      </c>
      <c r="B120" s="49" t="s">
        <v>1302</v>
      </c>
      <c r="C120" s="48" t="s">
        <v>1303</v>
      </c>
      <c r="D120" s="48" t="s">
        <v>1304</v>
      </c>
      <c r="E120" s="48" t="s">
        <v>8</v>
      </c>
      <c r="F120" s="50"/>
      <c r="G120" s="49" t="s">
        <v>943</v>
      </c>
      <c r="H120" s="49" t="s">
        <v>1105</v>
      </c>
      <c r="I120" s="51">
        <v>43712</v>
      </c>
      <c r="J120" s="49">
        <v>660</v>
      </c>
      <c r="K120" s="49" t="s">
        <v>1106</v>
      </c>
      <c r="L120" s="49" t="s">
        <v>947</v>
      </c>
      <c r="M120" s="49" t="s">
        <v>952</v>
      </c>
      <c r="N120" s="93">
        <v>24.99</v>
      </c>
      <c r="O120" s="82" t="str">
        <f t="shared" si="5"/>
        <v/>
      </c>
      <c r="R120" s="27" t="str">
        <f t="shared" si="7"/>
        <v/>
      </c>
      <c r="S120" s="27" t="str">
        <f>IF(O120="","",O120*(1-'Core List'!$Q$525))</f>
        <v/>
      </c>
    </row>
    <row r="121" spans="1:19" x14ac:dyDescent="0.3">
      <c r="A121" s="48" t="s">
        <v>8</v>
      </c>
      <c r="B121" s="49" t="s">
        <v>1305</v>
      </c>
      <c r="C121" s="48" t="s">
        <v>1306</v>
      </c>
      <c r="D121" s="48" t="s">
        <v>1307</v>
      </c>
      <c r="E121" s="48" t="s">
        <v>1308</v>
      </c>
      <c r="F121" s="50"/>
      <c r="G121" s="49" t="s">
        <v>943</v>
      </c>
      <c r="H121" s="49" t="s">
        <v>995</v>
      </c>
      <c r="I121" s="51">
        <v>43138</v>
      </c>
      <c r="J121" s="49">
        <v>760</v>
      </c>
      <c r="K121" s="49" t="s">
        <v>1309</v>
      </c>
      <c r="L121" s="49" t="s">
        <v>947</v>
      </c>
      <c r="M121" s="49" t="s">
        <v>952</v>
      </c>
      <c r="N121" s="93">
        <v>21.99</v>
      </c>
      <c r="O121" s="82" t="str">
        <f t="shared" si="5"/>
        <v/>
      </c>
      <c r="R121" s="27" t="str">
        <f t="shared" si="7"/>
        <v/>
      </c>
      <c r="S121" s="27" t="str">
        <f>IF(O121="","",O121*(1-'Core List'!$Q$525))</f>
        <v/>
      </c>
    </row>
    <row r="122" spans="1:19" x14ac:dyDescent="0.3">
      <c r="A122" s="48" t="s">
        <v>8</v>
      </c>
      <c r="B122" s="49" t="s">
        <v>1310</v>
      </c>
      <c r="C122" s="48" t="s">
        <v>1311</v>
      </c>
      <c r="D122" s="48" t="s">
        <v>1312</v>
      </c>
      <c r="E122" s="48" t="s">
        <v>8</v>
      </c>
      <c r="F122" s="50"/>
      <c r="G122" s="49" t="s">
        <v>943</v>
      </c>
      <c r="H122" s="49" t="s">
        <v>972</v>
      </c>
      <c r="I122" s="51">
        <v>41857</v>
      </c>
      <c r="J122" s="49">
        <v>720</v>
      </c>
      <c r="K122" s="49" t="s">
        <v>1106</v>
      </c>
      <c r="L122" s="49" t="s">
        <v>947</v>
      </c>
      <c r="M122" s="49" t="s">
        <v>952</v>
      </c>
      <c r="N122" s="93">
        <v>21.99</v>
      </c>
      <c r="O122" s="82" t="str">
        <f t="shared" si="5"/>
        <v/>
      </c>
      <c r="R122" s="27" t="str">
        <f t="shared" si="7"/>
        <v/>
      </c>
      <c r="S122" s="27" t="str">
        <f>IF(O122="","",O122*(1-'Core List'!$Q$525))</f>
        <v/>
      </c>
    </row>
    <row r="123" spans="1:19" x14ac:dyDescent="0.3">
      <c r="A123" s="48" t="s">
        <v>8</v>
      </c>
      <c r="B123" s="49" t="s">
        <v>1313</v>
      </c>
      <c r="C123" s="48" t="s">
        <v>1314</v>
      </c>
      <c r="D123" s="48" t="s">
        <v>1315</v>
      </c>
      <c r="E123" s="48" t="s">
        <v>8</v>
      </c>
      <c r="F123" s="50"/>
      <c r="G123" s="49" t="s">
        <v>943</v>
      </c>
      <c r="H123" s="49" t="s">
        <v>1316</v>
      </c>
      <c r="I123" s="51">
        <v>43684</v>
      </c>
      <c r="J123" s="49">
        <v>650</v>
      </c>
      <c r="K123" s="49" t="s">
        <v>1106</v>
      </c>
      <c r="L123" s="49" t="s">
        <v>947</v>
      </c>
      <c r="M123" s="49" t="s">
        <v>952</v>
      </c>
      <c r="N123" s="93">
        <v>24.99</v>
      </c>
      <c r="O123" s="82" t="str">
        <f t="shared" si="5"/>
        <v/>
      </c>
      <c r="R123" s="27" t="str">
        <f t="shared" si="7"/>
        <v/>
      </c>
      <c r="S123" s="27" t="str">
        <f>IF(O123="","",O123*(1-'Core List'!$Q$525))</f>
        <v/>
      </c>
    </row>
    <row r="124" spans="1:19" x14ac:dyDescent="0.3">
      <c r="A124" s="48" t="s">
        <v>8</v>
      </c>
      <c r="B124" s="49" t="s">
        <v>1317</v>
      </c>
      <c r="C124" s="48" t="s">
        <v>1318</v>
      </c>
      <c r="D124" s="48" t="s">
        <v>1319</v>
      </c>
      <c r="E124" s="48" t="s">
        <v>8</v>
      </c>
      <c r="F124" s="50"/>
      <c r="G124" s="49" t="s">
        <v>943</v>
      </c>
      <c r="H124" s="49" t="s">
        <v>1249</v>
      </c>
      <c r="I124" s="51">
        <v>41822</v>
      </c>
      <c r="J124" s="49">
        <v>880</v>
      </c>
      <c r="K124" s="49" t="s">
        <v>1301</v>
      </c>
      <c r="L124" s="49" t="s">
        <v>947</v>
      </c>
      <c r="M124" s="49" t="s">
        <v>1123</v>
      </c>
      <c r="N124" s="93">
        <v>31.99</v>
      </c>
      <c r="O124" s="82" t="str">
        <f t="shared" si="5"/>
        <v/>
      </c>
      <c r="R124" s="27" t="str">
        <f t="shared" si="7"/>
        <v/>
      </c>
      <c r="S124" s="27" t="str">
        <f>IF(O124="","",O124*(1-'Core List'!$Q$525))</f>
        <v/>
      </c>
    </row>
    <row r="125" spans="1:19" x14ac:dyDescent="0.3">
      <c r="A125" s="48" t="s">
        <v>8</v>
      </c>
      <c r="B125" s="49" t="s">
        <v>1320</v>
      </c>
      <c r="C125" s="48" t="s">
        <v>1321</v>
      </c>
      <c r="D125" s="48" t="s">
        <v>1322</v>
      </c>
      <c r="E125" s="48" t="s">
        <v>1322</v>
      </c>
      <c r="F125" s="50"/>
      <c r="G125" s="49" t="s">
        <v>943</v>
      </c>
      <c r="H125" s="49" t="s">
        <v>972</v>
      </c>
      <c r="I125" s="51">
        <v>42949</v>
      </c>
      <c r="J125" s="49">
        <v>830</v>
      </c>
      <c r="K125" s="49" t="s">
        <v>1323</v>
      </c>
      <c r="L125" s="49" t="s">
        <v>947</v>
      </c>
      <c r="M125" s="49" t="s">
        <v>1123</v>
      </c>
      <c r="N125" s="93">
        <v>21.99</v>
      </c>
      <c r="O125" s="82" t="str">
        <f t="shared" si="5"/>
        <v/>
      </c>
      <c r="R125" s="27" t="str">
        <f t="shared" si="7"/>
        <v/>
      </c>
      <c r="S125" s="27" t="str">
        <f>IF(O125="","",O125*(1-'Core List'!$Q$525))</f>
        <v/>
      </c>
    </row>
    <row r="126" spans="1:19" x14ac:dyDescent="0.3">
      <c r="A126" s="48" t="s">
        <v>8</v>
      </c>
      <c r="B126" s="49" t="s">
        <v>1324</v>
      </c>
      <c r="C126" s="48" t="s">
        <v>1325</v>
      </c>
      <c r="D126" s="48" t="s">
        <v>1326</v>
      </c>
      <c r="E126" s="48" t="s">
        <v>8</v>
      </c>
      <c r="F126" s="50"/>
      <c r="G126" s="49" t="s">
        <v>1327</v>
      </c>
      <c r="H126" s="49" t="s">
        <v>1105</v>
      </c>
      <c r="I126" s="51">
        <v>38434</v>
      </c>
      <c r="J126" s="49">
        <v>750</v>
      </c>
      <c r="K126" s="49" t="s">
        <v>1106</v>
      </c>
      <c r="L126" s="49" t="s">
        <v>947</v>
      </c>
      <c r="M126" s="49" t="s">
        <v>952</v>
      </c>
      <c r="N126" s="93">
        <v>12.99</v>
      </c>
      <c r="O126" s="82" t="str">
        <f t="shared" si="5"/>
        <v/>
      </c>
      <c r="R126" s="27" t="str">
        <f t="shared" si="7"/>
        <v/>
      </c>
      <c r="S126" s="27" t="str">
        <f>IF(O126="","",O126*(1-'Core List'!$Q$525))</f>
        <v/>
      </c>
    </row>
    <row r="127" spans="1:19" x14ac:dyDescent="0.3">
      <c r="A127" s="48" t="s">
        <v>8</v>
      </c>
      <c r="B127" s="49" t="s">
        <v>1328</v>
      </c>
      <c r="C127" s="48" t="s">
        <v>1329</v>
      </c>
      <c r="D127" s="48" t="s">
        <v>1330</v>
      </c>
      <c r="E127" s="48" t="s">
        <v>8</v>
      </c>
      <c r="F127" s="50"/>
      <c r="G127" s="49" t="s">
        <v>943</v>
      </c>
      <c r="H127" s="49" t="s">
        <v>972</v>
      </c>
      <c r="I127" s="51">
        <v>43012</v>
      </c>
      <c r="J127" s="49">
        <v>810</v>
      </c>
      <c r="K127" s="49" t="s">
        <v>1106</v>
      </c>
      <c r="L127" s="49" t="s">
        <v>947</v>
      </c>
      <c r="M127" s="49" t="s">
        <v>952</v>
      </c>
      <c r="N127" s="93">
        <v>21.99</v>
      </c>
      <c r="O127" s="82" t="str">
        <f t="shared" si="5"/>
        <v/>
      </c>
      <c r="R127" s="27" t="str">
        <f t="shared" si="7"/>
        <v/>
      </c>
      <c r="S127" s="27" t="str">
        <f>IF(O127="","",O127*(1-'Core List'!$Q$525))</f>
        <v/>
      </c>
    </row>
    <row r="128" spans="1:19" x14ac:dyDescent="0.3">
      <c r="A128" s="48" t="s">
        <v>8</v>
      </c>
      <c r="B128" s="49" t="s">
        <v>1331</v>
      </c>
      <c r="C128" s="48" t="s">
        <v>1332</v>
      </c>
      <c r="D128" s="48" t="s">
        <v>1333</v>
      </c>
      <c r="E128" s="48" t="s">
        <v>1333</v>
      </c>
      <c r="F128" s="50"/>
      <c r="G128" s="49" t="s">
        <v>943</v>
      </c>
      <c r="H128" s="49" t="s">
        <v>1105</v>
      </c>
      <c r="I128" s="51">
        <v>43852</v>
      </c>
      <c r="J128" s="49">
        <v>420</v>
      </c>
      <c r="K128" s="49" t="s">
        <v>1309</v>
      </c>
      <c r="L128" s="49" t="s">
        <v>947</v>
      </c>
      <c r="M128" s="49" t="s">
        <v>1123</v>
      </c>
      <c r="N128" s="93">
        <v>21.99</v>
      </c>
      <c r="O128" s="82" t="str">
        <f t="shared" si="5"/>
        <v/>
      </c>
      <c r="R128" s="27" t="str">
        <f t="shared" si="7"/>
        <v/>
      </c>
      <c r="S128" s="27" t="str">
        <f>IF(O128="","",O128*(1-'Core List'!$Q$525))</f>
        <v/>
      </c>
    </row>
    <row r="129" spans="1:19" x14ac:dyDescent="0.3">
      <c r="A129" s="48" t="s">
        <v>8</v>
      </c>
      <c r="B129" s="49" t="s">
        <v>1334</v>
      </c>
      <c r="C129" s="48" t="s">
        <v>961</v>
      </c>
      <c r="D129" s="48" t="s">
        <v>1335</v>
      </c>
      <c r="E129" s="48" t="s">
        <v>8</v>
      </c>
      <c r="F129" s="50"/>
      <c r="G129" s="49" t="s">
        <v>943</v>
      </c>
      <c r="H129" s="49" t="s">
        <v>1105</v>
      </c>
      <c r="I129" s="51">
        <v>43852</v>
      </c>
      <c r="J129" s="49">
        <v>720</v>
      </c>
      <c r="K129" s="49" t="s">
        <v>1106</v>
      </c>
      <c r="L129" s="49" t="s">
        <v>947</v>
      </c>
      <c r="M129" s="49" t="s">
        <v>952</v>
      </c>
      <c r="N129" s="93">
        <v>21.99</v>
      </c>
      <c r="O129" s="82" t="str">
        <f t="shared" si="5"/>
        <v/>
      </c>
      <c r="R129" s="27" t="str">
        <f t="shared" si="7"/>
        <v/>
      </c>
      <c r="S129" s="27" t="str">
        <f>IF(O129="","",O129*(1-'Core List'!$Q$525))</f>
        <v/>
      </c>
    </row>
    <row r="130" spans="1:19" x14ac:dyDescent="0.3">
      <c r="A130" s="48" t="s">
        <v>8</v>
      </c>
      <c r="B130" s="49" t="s">
        <v>1336</v>
      </c>
      <c r="C130" s="48" t="s">
        <v>1337</v>
      </c>
      <c r="D130" s="48" t="s">
        <v>1338</v>
      </c>
      <c r="E130" s="48" t="s">
        <v>8</v>
      </c>
      <c r="F130" s="50"/>
      <c r="G130" s="49" t="s">
        <v>943</v>
      </c>
      <c r="H130" s="49" t="s">
        <v>1316</v>
      </c>
      <c r="I130" s="51">
        <v>43740</v>
      </c>
      <c r="J130" s="50"/>
      <c r="K130" s="49" t="s">
        <v>1106</v>
      </c>
      <c r="L130" s="49" t="s">
        <v>947</v>
      </c>
      <c r="M130" s="49" t="s">
        <v>952</v>
      </c>
      <c r="N130" s="93">
        <v>24.99</v>
      </c>
      <c r="O130" s="82" t="str">
        <f t="shared" si="5"/>
        <v/>
      </c>
      <c r="R130" s="27" t="str">
        <f t="shared" si="7"/>
        <v/>
      </c>
      <c r="S130" s="27" t="str">
        <f>IF(O130="","",O130*(1-'Core List'!$Q$525))</f>
        <v/>
      </c>
    </row>
    <row r="131" spans="1:19" x14ac:dyDescent="0.3">
      <c r="A131" s="48" t="s">
        <v>8</v>
      </c>
      <c r="B131" s="49" t="s">
        <v>1339</v>
      </c>
      <c r="C131" s="48" t="s">
        <v>1340</v>
      </c>
      <c r="D131" s="48" t="s">
        <v>1341</v>
      </c>
      <c r="E131" s="48" t="s">
        <v>8</v>
      </c>
      <c r="F131" s="50"/>
      <c r="G131" s="49" t="s">
        <v>943</v>
      </c>
      <c r="H131" s="49" t="s">
        <v>1002</v>
      </c>
      <c r="I131" s="51">
        <v>43152</v>
      </c>
      <c r="J131" s="49">
        <v>930</v>
      </c>
      <c r="K131" s="49" t="s">
        <v>1309</v>
      </c>
      <c r="L131" s="49" t="s">
        <v>947</v>
      </c>
      <c r="M131" s="49" t="s">
        <v>1123</v>
      </c>
      <c r="N131" s="93">
        <v>19.989999999999998</v>
      </c>
      <c r="O131" s="82" t="str">
        <f t="shared" si="5"/>
        <v/>
      </c>
      <c r="R131" s="27" t="str">
        <f t="shared" si="7"/>
        <v/>
      </c>
      <c r="S131" s="27" t="str">
        <f>IF(O131="","",O131*(1-'Core List'!$Q$525))</f>
        <v/>
      </c>
    </row>
    <row r="132" spans="1:19" x14ac:dyDescent="0.3">
      <c r="A132" s="48" t="s">
        <v>8</v>
      </c>
      <c r="B132" s="49" t="s">
        <v>1342</v>
      </c>
      <c r="C132" s="48" t="s">
        <v>1343</v>
      </c>
      <c r="D132" s="48" t="s">
        <v>1344</v>
      </c>
      <c r="E132" s="48" t="s">
        <v>8</v>
      </c>
      <c r="F132" s="50"/>
      <c r="G132" s="49" t="s">
        <v>943</v>
      </c>
      <c r="H132" s="49" t="s">
        <v>1105</v>
      </c>
      <c r="I132" s="51">
        <v>43152</v>
      </c>
      <c r="J132" s="49">
        <v>650</v>
      </c>
      <c r="K132" s="49" t="s">
        <v>1106</v>
      </c>
      <c r="L132" s="49" t="s">
        <v>947</v>
      </c>
      <c r="M132" s="49" t="s">
        <v>952</v>
      </c>
      <c r="N132" s="93">
        <v>20.99</v>
      </c>
      <c r="O132" s="82" t="str">
        <f t="shared" si="5"/>
        <v/>
      </c>
      <c r="R132" s="27" t="str">
        <f t="shared" si="7"/>
        <v/>
      </c>
      <c r="S132" s="27" t="str">
        <f>IF(O132="","",O132*(1-'Core List'!$Q$525))</f>
        <v/>
      </c>
    </row>
    <row r="133" spans="1:19" x14ac:dyDescent="0.3">
      <c r="A133" s="48" t="s">
        <v>8</v>
      </c>
      <c r="B133" s="49" t="s">
        <v>1345</v>
      </c>
      <c r="C133" s="48" t="s">
        <v>1346</v>
      </c>
      <c r="D133" s="48" t="s">
        <v>1347</v>
      </c>
      <c r="E133" s="48" t="s">
        <v>8</v>
      </c>
      <c r="F133" s="50"/>
      <c r="G133" s="49" t="s">
        <v>943</v>
      </c>
      <c r="H133" s="49" t="s">
        <v>1105</v>
      </c>
      <c r="I133" s="51">
        <v>43180</v>
      </c>
      <c r="J133" s="49">
        <v>640</v>
      </c>
      <c r="K133" s="49" t="s">
        <v>1309</v>
      </c>
      <c r="L133" s="49" t="s">
        <v>1112</v>
      </c>
      <c r="M133" s="49" t="s">
        <v>1123</v>
      </c>
      <c r="N133" s="93">
        <v>20.99</v>
      </c>
      <c r="O133" s="82" t="str">
        <f t="shared" si="5"/>
        <v/>
      </c>
      <c r="R133" s="27" t="str">
        <f t="shared" si="7"/>
        <v/>
      </c>
      <c r="S133" s="27" t="str">
        <f>IF(O133="","",O133*(1-'Core List'!$Q$525))</f>
        <v/>
      </c>
    </row>
    <row r="134" spans="1:19" x14ac:dyDescent="0.3">
      <c r="A134" s="48" t="s">
        <v>8</v>
      </c>
      <c r="B134" s="49" t="s">
        <v>1348</v>
      </c>
      <c r="C134" s="48" t="s">
        <v>1349</v>
      </c>
      <c r="D134" s="48" t="s">
        <v>1350</v>
      </c>
      <c r="E134" s="48" t="s">
        <v>8</v>
      </c>
      <c r="F134" s="50"/>
      <c r="G134" s="49" t="s">
        <v>943</v>
      </c>
      <c r="H134" s="49" t="s">
        <v>1076</v>
      </c>
      <c r="I134" s="51">
        <v>43503</v>
      </c>
      <c r="J134" s="49">
        <v>680</v>
      </c>
      <c r="K134" s="49" t="s">
        <v>951</v>
      </c>
      <c r="L134" s="49" t="s">
        <v>946</v>
      </c>
      <c r="M134" s="49" t="s">
        <v>964</v>
      </c>
      <c r="N134" s="93">
        <v>20.99</v>
      </c>
      <c r="O134" s="82" t="str">
        <f t="shared" si="5"/>
        <v/>
      </c>
      <c r="R134" s="27" t="str">
        <f t="shared" si="7"/>
        <v/>
      </c>
      <c r="S134" s="27" t="str">
        <f>IF(O134="","",O134*(1-'Core List'!$Q$525))</f>
        <v/>
      </c>
    </row>
    <row r="135" spans="1:19" ht="15.75" customHeight="1" thickBot="1" x14ac:dyDescent="0.35">
      <c r="A135" s="77" t="s">
        <v>8</v>
      </c>
      <c r="B135" s="78" t="s">
        <v>1351</v>
      </c>
      <c r="C135" s="77" t="s">
        <v>1352</v>
      </c>
      <c r="D135" s="77" t="s">
        <v>1353</v>
      </c>
      <c r="E135" s="77" t="s">
        <v>8</v>
      </c>
      <c r="F135" s="79"/>
      <c r="G135" s="78" t="s">
        <v>943</v>
      </c>
      <c r="H135" s="78" t="s">
        <v>944</v>
      </c>
      <c r="I135" s="80">
        <v>43901</v>
      </c>
      <c r="J135" s="78">
        <v>940</v>
      </c>
      <c r="K135" s="78" t="s">
        <v>1003</v>
      </c>
      <c r="L135" s="78" t="s">
        <v>1011</v>
      </c>
      <c r="M135" s="78" t="s">
        <v>947</v>
      </c>
      <c r="N135" s="94">
        <v>21.99</v>
      </c>
      <c r="O135" s="83" t="str">
        <f t="shared" si="5"/>
        <v/>
      </c>
      <c r="R135" s="27" t="str">
        <f t="shared" si="7"/>
        <v/>
      </c>
      <c r="S135" s="27" t="str">
        <f>IF(O135="","",O135*(1-'Core List'!$Q$525))</f>
        <v/>
      </c>
    </row>
    <row r="136" spans="1:19" s="132" customFormat="1" ht="18.600000000000001" thickBot="1" x14ac:dyDescent="0.4">
      <c r="A136" s="245" t="s">
        <v>2369</v>
      </c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7"/>
    </row>
    <row r="137" spans="1:19" x14ac:dyDescent="0.3">
      <c r="A137" s="121" t="s">
        <v>8</v>
      </c>
      <c r="B137" s="122" t="s">
        <v>1354</v>
      </c>
      <c r="C137" s="121" t="s">
        <v>1143</v>
      </c>
      <c r="D137" s="121" t="s">
        <v>1355</v>
      </c>
      <c r="E137" s="121" t="s">
        <v>8</v>
      </c>
      <c r="F137" s="123"/>
      <c r="G137" s="122" t="s">
        <v>943</v>
      </c>
      <c r="H137" s="122" t="s">
        <v>1021</v>
      </c>
      <c r="I137" s="124">
        <v>43880</v>
      </c>
      <c r="J137" s="122">
        <v>700</v>
      </c>
      <c r="K137" s="122" t="s">
        <v>1101</v>
      </c>
      <c r="L137" s="122" t="s">
        <v>1096</v>
      </c>
      <c r="M137" s="122" t="s">
        <v>946</v>
      </c>
      <c r="N137" s="125">
        <v>21.99</v>
      </c>
      <c r="O137" s="126" t="str">
        <f t="shared" ref="O137:O200" si="8">IF(A137="","",N137*A137)</f>
        <v/>
      </c>
      <c r="R137" s="27" t="str">
        <f t="shared" ref="R137" si="9">IF(O137="","",B137)</f>
        <v/>
      </c>
      <c r="S137" s="27" t="str">
        <f>IF(O137="","",O137*(1-'Core List'!$Q$525))</f>
        <v/>
      </c>
    </row>
    <row r="138" spans="1:19" x14ac:dyDescent="0.3">
      <c r="A138" s="127" t="s">
        <v>8</v>
      </c>
      <c r="B138" s="128" t="s">
        <v>1356</v>
      </c>
      <c r="C138" s="127" t="s">
        <v>1143</v>
      </c>
      <c r="D138" s="127" t="s">
        <v>1355</v>
      </c>
      <c r="E138" s="127" t="s">
        <v>8</v>
      </c>
      <c r="F138" s="129"/>
      <c r="G138" s="128" t="s">
        <v>1327</v>
      </c>
      <c r="H138" s="128" t="s">
        <v>1021</v>
      </c>
      <c r="I138" s="130">
        <v>43852</v>
      </c>
      <c r="J138" s="128">
        <v>700</v>
      </c>
      <c r="K138" s="128" t="s">
        <v>1101</v>
      </c>
      <c r="L138" s="128" t="s">
        <v>1096</v>
      </c>
      <c r="M138" s="128" t="s">
        <v>946</v>
      </c>
      <c r="N138" s="131">
        <v>12.99</v>
      </c>
      <c r="O138" s="126" t="str">
        <f t="shared" si="8"/>
        <v/>
      </c>
      <c r="R138" s="27" t="str">
        <f t="shared" ref="R138:R201" si="10">IF(O138="","",B138)</f>
        <v/>
      </c>
      <c r="S138" s="27" t="str">
        <f>IF(O138="","",O138*(1-'Core List'!$Q$525))</f>
        <v/>
      </c>
    </row>
    <row r="139" spans="1:19" x14ac:dyDescent="0.3">
      <c r="A139" s="127" t="s">
        <v>8</v>
      </c>
      <c r="B139" s="128" t="s">
        <v>1357</v>
      </c>
      <c r="C139" s="127" t="s">
        <v>1143</v>
      </c>
      <c r="D139" s="127" t="s">
        <v>1358</v>
      </c>
      <c r="E139" s="127" t="s">
        <v>8</v>
      </c>
      <c r="F139" s="129"/>
      <c r="G139" s="128" t="s">
        <v>1327</v>
      </c>
      <c r="H139" s="128" t="s">
        <v>944</v>
      </c>
      <c r="I139" s="130">
        <v>43516</v>
      </c>
      <c r="J139" s="128">
        <v>670</v>
      </c>
      <c r="K139" s="128" t="s">
        <v>1101</v>
      </c>
      <c r="L139" s="128" t="s">
        <v>1096</v>
      </c>
      <c r="M139" s="128" t="s">
        <v>946</v>
      </c>
      <c r="N139" s="131">
        <v>12.99</v>
      </c>
      <c r="O139" s="126" t="str">
        <f t="shared" si="8"/>
        <v/>
      </c>
      <c r="R139" s="27" t="str">
        <f t="shared" si="10"/>
        <v/>
      </c>
      <c r="S139" s="27" t="str">
        <f>IF(O139="","",O139*(1-'Core List'!$Q$525))</f>
        <v/>
      </c>
    </row>
    <row r="140" spans="1:19" x14ac:dyDescent="0.3">
      <c r="A140" s="127" t="s">
        <v>8</v>
      </c>
      <c r="B140" s="128" t="s">
        <v>1359</v>
      </c>
      <c r="C140" s="127" t="s">
        <v>1143</v>
      </c>
      <c r="D140" s="127" t="s">
        <v>1358</v>
      </c>
      <c r="E140" s="127" t="s">
        <v>8</v>
      </c>
      <c r="F140" s="129"/>
      <c r="G140" s="128" t="s">
        <v>943</v>
      </c>
      <c r="H140" s="128" t="s">
        <v>944</v>
      </c>
      <c r="I140" s="130">
        <v>43454</v>
      </c>
      <c r="J140" s="128">
        <v>670</v>
      </c>
      <c r="K140" s="128" t="s">
        <v>1101</v>
      </c>
      <c r="L140" s="128" t="s">
        <v>1096</v>
      </c>
      <c r="M140" s="128" t="s">
        <v>946</v>
      </c>
      <c r="N140" s="131">
        <v>20.99</v>
      </c>
      <c r="O140" s="126" t="str">
        <f t="shared" si="8"/>
        <v/>
      </c>
      <c r="R140" s="27" t="str">
        <f t="shared" si="10"/>
        <v/>
      </c>
      <c r="S140" s="27" t="str">
        <f>IF(O140="","",O140*(1-'Core List'!$Q$525))</f>
        <v/>
      </c>
    </row>
    <row r="141" spans="1:19" x14ac:dyDescent="0.3">
      <c r="A141" s="127" t="s">
        <v>8</v>
      </c>
      <c r="B141" s="128" t="s">
        <v>1360</v>
      </c>
      <c r="C141" s="127" t="s">
        <v>1092</v>
      </c>
      <c r="D141" s="127" t="s">
        <v>1361</v>
      </c>
      <c r="E141" s="127" t="s">
        <v>1094</v>
      </c>
      <c r="F141" s="128">
        <v>18</v>
      </c>
      <c r="G141" s="128" t="s">
        <v>1327</v>
      </c>
      <c r="H141" s="128" t="s">
        <v>959</v>
      </c>
      <c r="I141" s="130">
        <v>43852</v>
      </c>
      <c r="J141" s="128">
        <v>630</v>
      </c>
      <c r="K141" s="128" t="s">
        <v>1101</v>
      </c>
      <c r="L141" s="128" t="s">
        <v>1096</v>
      </c>
      <c r="M141" s="128" t="s">
        <v>946</v>
      </c>
      <c r="N141" s="131">
        <v>12.99</v>
      </c>
      <c r="O141" s="126" t="str">
        <f t="shared" si="8"/>
        <v/>
      </c>
      <c r="R141" s="27" t="str">
        <f t="shared" si="10"/>
        <v/>
      </c>
      <c r="S141" s="27" t="str">
        <f>IF(O141="","",O141*(1-'Core List'!$Q$525))</f>
        <v/>
      </c>
    </row>
    <row r="142" spans="1:19" x14ac:dyDescent="0.3">
      <c r="A142" s="127" t="s">
        <v>8</v>
      </c>
      <c r="B142" s="128" t="s">
        <v>1362</v>
      </c>
      <c r="C142" s="127" t="s">
        <v>1092</v>
      </c>
      <c r="D142" s="127" t="s">
        <v>1363</v>
      </c>
      <c r="E142" s="127" t="s">
        <v>1094</v>
      </c>
      <c r="F142" s="128">
        <v>16</v>
      </c>
      <c r="G142" s="128" t="s">
        <v>943</v>
      </c>
      <c r="H142" s="128" t="s">
        <v>959</v>
      </c>
      <c r="I142" s="130">
        <v>43852</v>
      </c>
      <c r="J142" s="128">
        <v>630</v>
      </c>
      <c r="K142" s="128" t="s">
        <v>1101</v>
      </c>
      <c r="L142" s="128" t="s">
        <v>1096</v>
      </c>
      <c r="M142" s="128" t="s">
        <v>946</v>
      </c>
      <c r="N142" s="131">
        <v>21.99</v>
      </c>
      <c r="O142" s="126" t="str">
        <f t="shared" si="8"/>
        <v/>
      </c>
      <c r="R142" s="27" t="str">
        <f t="shared" si="10"/>
        <v/>
      </c>
      <c r="S142" s="27" t="str">
        <f>IF(O142="","",O142*(1-'Core List'!$Q$525))</f>
        <v/>
      </c>
    </row>
    <row r="143" spans="1:19" x14ac:dyDescent="0.3">
      <c r="A143" s="127" t="s">
        <v>8</v>
      </c>
      <c r="B143" s="128" t="s">
        <v>1364</v>
      </c>
      <c r="C143" s="127" t="s">
        <v>1092</v>
      </c>
      <c r="D143" s="127" t="s">
        <v>1365</v>
      </c>
      <c r="E143" s="127" t="s">
        <v>1094</v>
      </c>
      <c r="F143" s="128">
        <v>1</v>
      </c>
      <c r="G143" s="128" t="s">
        <v>1327</v>
      </c>
      <c r="H143" s="128" t="s">
        <v>959</v>
      </c>
      <c r="I143" s="130">
        <v>43852</v>
      </c>
      <c r="J143" s="128">
        <v>590</v>
      </c>
      <c r="K143" s="128" t="s">
        <v>1101</v>
      </c>
      <c r="L143" s="128" t="s">
        <v>1096</v>
      </c>
      <c r="M143" s="128" t="s">
        <v>946</v>
      </c>
      <c r="N143" s="131">
        <v>12.99</v>
      </c>
      <c r="O143" s="126" t="str">
        <f t="shared" si="8"/>
        <v/>
      </c>
      <c r="R143" s="27" t="str">
        <f t="shared" si="10"/>
        <v/>
      </c>
      <c r="S143" s="27" t="str">
        <f>IF(O143="","",O143*(1-'Core List'!$Q$525))</f>
        <v/>
      </c>
    </row>
    <row r="144" spans="1:19" x14ac:dyDescent="0.3">
      <c r="A144" s="127" t="s">
        <v>8</v>
      </c>
      <c r="B144" s="128" t="s">
        <v>1366</v>
      </c>
      <c r="C144" s="127" t="s">
        <v>1098</v>
      </c>
      <c r="D144" s="127" t="s">
        <v>1367</v>
      </c>
      <c r="E144" s="127" t="s">
        <v>1100</v>
      </c>
      <c r="F144" s="129"/>
      <c r="G144" s="128" t="s">
        <v>943</v>
      </c>
      <c r="H144" s="128" t="s">
        <v>944</v>
      </c>
      <c r="I144" s="130">
        <v>43376</v>
      </c>
      <c r="J144" s="128">
        <v>820</v>
      </c>
      <c r="K144" s="128" t="s">
        <v>1101</v>
      </c>
      <c r="L144" s="128" t="s">
        <v>1096</v>
      </c>
      <c r="M144" s="128" t="s">
        <v>946</v>
      </c>
      <c r="N144" s="131">
        <v>24.99</v>
      </c>
      <c r="O144" s="126" t="str">
        <f t="shared" si="8"/>
        <v/>
      </c>
      <c r="R144" s="27" t="str">
        <f t="shared" si="10"/>
        <v/>
      </c>
      <c r="S144" s="27" t="str">
        <f>IF(O144="","",O144*(1-'Core List'!$Q$525))</f>
        <v/>
      </c>
    </row>
    <row r="145" spans="1:19" x14ac:dyDescent="0.3">
      <c r="A145" s="127" t="s">
        <v>8</v>
      </c>
      <c r="B145" s="128" t="s">
        <v>1368</v>
      </c>
      <c r="C145" s="127" t="s">
        <v>1369</v>
      </c>
      <c r="D145" s="127" t="s">
        <v>1370</v>
      </c>
      <c r="E145" s="127" t="s">
        <v>8</v>
      </c>
      <c r="F145" s="129"/>
      <c r="G145" s="128" t="s">
        <v>943</v>
      </c>
      <c r="H145" s="128" t="s">
        <v>1021</v>
      </c>
      <c r="I145" s="130">
        <v>43040</v>
      </c>
      <c r="J145" s="128">
        <v>690</v>
      </c>
      <c r="K145" s="128" t="s">
        <v>1003</v>
      </c>
      <c r="L145" s="128" t="s">
        <v>1011</v>
      </c>
      <c r="M145" s="128" t="s">
        <v>947</v>
      </c>
      <c r="N145" s="131">
        <v>19.989999999999998</v>
      </c>
      <c r="O145" s="126" t="str">
        <f t="shared" si="8"/>
        <v/>
      </c>
      <c r="R145" s="27" t="str">
        <f t="shared" si="10"/>
        <v/>
      </c>
      <c r="S145" s="27" t="str">
        <f>IF(O145="","",O145*(1-'Core List'!$Q$525))</f>
        <v/>
      </c>
    </row>
    <row r="146" spans="1:19" x14ac:dyDescent="0.3">
      <c r="A146" s="127" t="s">
        <v>8</v>
      </c>
      <c r="B146" s="128" t="s">
        <v>1371</v>
      </c>
      <c r="C146" s="127" t="s">
        <v>1009</v>
      </c>
      <c r="D146" s="127" t="s">
        <v>1372</v>
      </c>
      <c r="E146" s="127" t="s">
        <v>1373</v>
      </c>
      <c r="F146" s="129"/>
      <c r="G146" s="128" t="s">
        <v>943</v>
      </c>
      <c r="H146" s="128" t="s">
        <v>1021</v>
      </c>
      <c r="I146" s="130">
        <v>43314</v>
      </c>
      <c r="J146" s="128">
        <v>690</v>
      </c>
      <c r="K146" s="128" t="s">
        <v>1003</v>
      </c>
      <c r="L146" s="128" t="s">
        <v>1011</v>
      </c>
      <c r="M146" s="128" t="s">
        <v>947</v>
      </c>
      <c r="N146" s="131">
        <v>24.99</v>
      </c>
      <c r="O146" s="126" t="str">
        <f t="shared" si="8"/>
        <v/>
      </c>
      <c r="R146" s="27" t="str">
        <f t="shared" si="10"/>
        <v/>
      </c>
      <c r="S146" s="27" t="str">
        <f>IF(O146="","",O146*(1-'Core List'!$Q$525))</f>
        <v/>
      </c>
    </row>
    <row r="147" spans="1:19" x14ac:dyDescent="0.3">
      <c r="A147" s="127" t="s">
        <v>8</v>
      </c>
      <c r="B147" s="128" t="s">
        <v>1374</v>
      </c>
      <c r="C147" s="127" t="s">
        <v>1375</v>
      </c>
      <c r="D147" s="127" t="s">
        <v>1376</v>
      </c>
      <c r="E147" s="127" t="s">
        <v>8</v>
      </c>
      <c r="F147" s="129"/>
      <c r="G147" s="128" t="s">
        <v>1327</v>
      </c>
      <c r="H147" s="128" t="s">
        <v>944</v>
      </c>
      <c r="I147" s="130">
        <v>43810</v>
      </c>
      <c r="J147" s="128">
        <v>740</v>
      </c>
      <c r="K147" s="128" t="s">
        <v>1003</v>
      </c>
      <c r="L147" s="128" t="s">
        <v>1011</v>
      </c>
      <c r="M147" s="128" t="s">
        <v>947</v>
      </c>
      <c r="N147" s="131">
        <v>12.99</v>
      </c>
      <c r="O147" s="126" t="str">
        <f t="shared" si="8"/>
        <v/>
      </c>
      <c r="R147" s="27" t="str">
        <f t="shared" si="10"/>
        <v/>
      </c>
      <c r="S147" s="27" t="str">
        <f>IF(O147="","",O147*(1-'Core List'!$Q$525))</f>
        <v/>
      </c>
    </row>
    <row r="148" spans="1:19" x14ac:dyDescent="0.3">
      <c r="A148" s="127" t="s">
        <v>8</v>
      </c>
      <c r="B148" s="128" t="s">
        <v>1377</v>
      </c>
      <c r="C148" s="127" t="s">
        <v>1375</v>
      </c>
      <c r="D148" s="127" t="s">
        <v>1376</v>
      </c>
      <c r="E148" s="127" t="s">
        <v>8</v>
      </c>
      <c r="F148" s="129"/>
      <c r="G148" s="128" t="s">
        <v>943</v>
      </c>
      <c r="H148" s="128" t="s">
        <v>944</v>
      </c>
      <c r="I148" s="130">
        <v>43810</v>
      </c>
      <c r="J148" s="128">
        <v>740</v>
      </c>
      <c r="K148" s="128" t="s">
        <v>1003</v>
      </c>
      <c r="L148" s="128" t="s">
        <v>1011</v>
      </c>
      <c r="M148" s="128" t="s">
        <v>947</v>
      </c>
      <c r="N148" s="131">
        <v>21.99</v>
      </c>
      <c r="O148" s="126" t="str">
        <f t="shared" si="8"/>
        <v/>
      </c>
      <c r="R148" s="27" t="str">
        <f t="shared" si="10"/>
        <v/>
      </c>
      <c r="S148" s="27" t="str">
        <f>IF(O148="","",O148*(1-'Core List'!$Q$525))</f>
        <v/>
      </c>
    </row>
    <row r="149" spans="1:19" x14ac:dyDescent="0.3">
      <c r="A149" s="127" t="s">
        <v>8</v>
      </c>
      <c r="B149" s="128" t="s">
        <v>1378</v>
      </c>
      <c r="C149" s="127" t="s">
        <v>1186</v>
      </c>
      <c r="D149" s="127" t="s">
        <v>1379</v>
      </c>
      <c r="E149" s="127" t="s">
        <v>8</v>
      </c>
      <c r="F149" s="129"/>
      <c r="G149" s="128" t="s">
        <v>1327</v>
      </c>
      <c r="H149" s="128" t="s">
        <v>944</v>
      </c>
      <c r="I149" s="130">
        <v>43932</v>
      </c>
      <c r="J149" s="128">
        <v>610</v>
      </c>
      <c r="K149" s="128" t="s">
        <v>1003</v>
      </c>
      <c r="L149" s="128" t="s">
        <v>1011</v>
      </c>
      <c r="M149" s="128" t="s">
        <v>947</v>
      </c>
      <c r="N149" s="131">
        <v>12.99</v>
      </c>
      <c r="O149" s="126" t="str">
        <f t="shared" si="8"/>
        <v/>
      </c>
      <c r="R149" s="27" t="str">
        <f t="shared" si="10"/>
        <v/>
      </c>
      <c r="S149" s="27" t="str">
        <f>IF(O149="","",O149*(1-'Core List'!$Q$525))</f>
        <v/>
      </c>
    </row>
    <row r="150" spans="1:19" x14ac:dyDescent="0.3">
      <c r="A150" s="127" t="s">
        <v>8</v>
      </c>
      <c r="B150" s="128" t="s">
        <v>1380</v>
      </c>
      <c r="C150" s="127" t="s">
        <v>1186</v>
      </c>
      <c r="D150" s="127" t="s">
        <v>1379</v>
      </c>
      <c r="E150" s="127" t="s">
        <v>8</v>
      </c>
      <c r="F150" s="129"/>
      <c r="G150" s="128" t="s">
        <v>943</v>
      </c>
      <c r="H150" s="128" t="s">
        <v>944</v>
      </c>
      <c r="I150" s="130">
        <v>43810</v>
      </c>
      <c r="J150" s="128">
        <v>610</v>
      </c>
      <c r="K150" s="128" t="s">
        <v>1003</v>
      </c>
      <c r="L150" s="128" t="s">
        <v>1011</v>
      </c>
      <c r="M150" s="128" t="s">
        <v>947</v>
      </c>
      <c r="N150" s="131">
        <v>21.99</v>
      </c>
      <c r="O150" s="126" t="str">
        <f t="shared" si="8"/>
        <v/>
      </c>
      <c r="R150" s="27" t="str">
        <f t="shared" si="10"/>
        <v/>
      </c>
      <c r="S150" s="27" t="str">
        <f>IF(O150="","",O150*(1-'Core List'!$Q$525))</f>
        <v/>
      </c>
    </row>
    <row r="151" spans="1:19" x14ac:dyDescent="0.3">
      <c r="A151" s="127" t="s">
        <v>8</v>
      </c>
      <c r="B151" s="128" t="s">
        <v>1381</v>
      </c>
      <c r="C151" s="127" t="s">
        <v>1186</v>
      </c>
      <c r="D151" s="127" t="s">
        <v>1382</v>
      </c>
      <c r="E151" s="127" t="s">
        <v>1188</v>
      </c>
      <c r="F151" s="128">
        <v>2</v>
      </c>
      <c r="G151" s="128" t="s">
        <v>943</v>
      </c>
      <c r="H151" s="128" t="s">
        <v>944</v>
      </c>
      <c r="I151" s="130">
        <v>43852</v>
      </c>
      <c r="J151" s="128">
        <v>550</v>
      </c>
      <c r="K151" s="128" t="s">
        <v>1003</v>
      </c>
      <c r="L151" s="128" t="s">
        <v>1011</v>
      </c>
      <c r="M151" s="128" t="s">
        <v>947</v>
      </c>
      <c r="N151" s="131">
        <v>21.99</v>
      </c>
      <c r="O151" s="126" t="str">
        <f t="shared" si="8"/>
        <v/>
      </c>
      <c r="R151" s="27" t="str">
        <f t="shared" si="10"/>
        <v/>
      </c>
      <c r="S151" s="27" t="str">
        <f>IF(O151="","",O151*(1-'Core List'!$Q$525))</f>
        <v/>
      </c>
    </row>
    <row r="152" spans="1:19" x14ac:dyDescent="0.3">
      <c r="A152" s="127" t="s">
        <v>8</v>
      </c>
      <c r="B152" s="128" t="s">
        <v>1383</v>
      </c>
      <c r="C152" s="127" t="s">
        <v>1015</v>
      </c>
      <c r="D152" s="127" t="s">
        <v>1384</v>
      </c>
      <c r="E152" s="127" t="s">
        <v>1016</v>
      </c>
      <c r="F152" s="129"/>
      <c r="G152" s="128" t="s">
        <v>943</v>
      </c>
      <c r="H152" s="128" t="s">
        <v>1021</v>
      </c>
      <c r="I152" s="130">
        <v>43454</v>
      </c>
      <c r="J152" s="128">
        <v>720</v>
      </c>
      <c r="K152" s="128" t="s">
        <v>1003</v>
      </c>
      <c r="L152" s="128" t="s">
        <v>1011</v>
      </c>
      <c r="M152" s="128" t="s">
        <v>947</v>
      </c>
      <c r="N152" s="131">
        <v>20.99</v>
      </c>
      <c r="O152" s="126" t="str">
        <f t="shared" si="8"/>
        <v/>
      </c>
      <c r="R152" s="27" t="str">
        <f t="shared" si="10"/>
        <v/>
      </c>
      <c r="S152" s="27" t="str">
        <f>IF(O152="","",O152*(1-'Core List'!$Q$525))</f>
        <v/>
      </c>
    </row>
    <row r="153" spans="1:19" x14ac:dyDescent="0.3">
      <c r="A153" s="127" t="s">
        <v>8</v>
      </c>
      <c r="B153" s="128" t="s">
        <v>1385</v>
      </c>
      <c r="C153" s="127" t="s">
        <v>1386</v>
      </c>
      <c r="D153" s="127" t="s">
        <v>1387</v>
      </c>
      <c r="E153" s="127" t="s">
        <v>8</v>
      </c>
      <c r="F153" s="129"/>
      <c r="G153" s="128" t="s">
        <v>1327</v>
      </c>
      <c r="H153" s="128" t="s">
        <v>944</v>
      </c>
      <c r="I153" s="130">
        <v>43852</v>
      </c>
      <c r="J153" s="128">
        <v>1010</v>
      </c>
      <c r="K153" s="128" t="s">
        <v>1003</v>
      </c>
      <c r="L153" s="128" t="s">
        <v>1011</v>
      </c>
      <c r="M153" s="128" t="s">
        <v>947</v>
      </c>
      <c r="N153" s="131">
        <v>12.99</v>
      </c>
      <c r="O153" s="126" t="str">
        <f t="shared" si="8"/>
        <v/>
      </c>
      <c r="R153" s="27" t="str">
        <f t="shared" si="10"/>
        <v/>
      </c>
      <c r="S153" s="27" t="str">
        <f>IF(O153="","",O153*(1-'Core List'!$Q$525))</f>
        <v/>
      </c>
    </row>
    <row r="154" spans="1:19" x14ac:dyDescent="0.3">
      <c r="A154" s="127" t="s">
        <v>8</v>
      </c>
      <c r="B154" s="128" t="s">
        <v>1388</v>
      </c>
      <c r="C154" s="127" t="s">
        <v>1386</v>
      </c>
      <c r="D154" s="127" t="s">
        <v>1387</v>
      </c>
      <c r="E154" s="127" t="s">
        <v>8</v>
      </c>
      <c r="F154" s="129"/>
      <c r="G154" s="128" t="s">
        <v>943</v>
      </c>
      <c r="H154" s="128" t="s">
        <v>944</v>
      </c>
      <c r="I154" s="130">
        <v>43754</v>
      </c>
      <c r="J154" s="128">
        <v>1010</v>
      </c>
      <c r="K154" s="128" t="s">
        <v>1003</v>
      </c>
      <c r="L154" s="128" t="s">
        <v>1011</v>
      </c>
      <c r="M154" s="128" t="s">
        <v>947</v>
      </c>
      <c r="N154" s="131">
        <v>20.99</v>
      </c>
      <c r="O154" s="126" t="str">
        <f t="shared" si="8"/>
        <v/>
      </c>
      <c r="R154" s="27" t="str">
        <f t="shared" si="10"/>
        <v/>
      </c>
      <c r="S154" s="27" t="str">
        <f>IF(O154="","",O154*(1-'Core List'!$Q$525))</f>
        <v/>
      </c>
    </row>
    <row r="155" spans="1:19" x14ac:dyDescent="0.3">
      <c r="A155" s="127" t="s">
        <v>8</v>
      </c>
      <c r="B155" s="128" t="s">
        <v>1389</v>
      </c>
      <c r="C155" s="127" t="s">
        <v>1018</v>
      </c>
      <c r="D155" s="127" t="s">
        <v>1390</v>
      </c>
      <c r="E155" s="127" t="s">
        <v>1020</v>
      </c>
      <c r="F155" s="128">
        <v>2</v>
      </c>
      <c r="G155" s="128" t="s">
        <v>943</v>
      </c>
      <c r="H155" s="128" t="s">
        <v>1076</v>
      </c>
      <c r="I155" s="130">
        <v>43880</v>
      </c>
      <c r="J155" s="129"/>
      <c r="K155" s="128" t="s">
        <v>1003</v>
      </c>
      <c r="L155" s="128" t="s">
        <v>1011</v>
      </c>
      <c r="M155" s="128" t="s">
        <v>947</v>
      </c>
      <c r="N155" s="131">
        <v>21.99</v>
      </c>
      <c r="O155" s="126" t="str">
        <f t="shared" si="8"/>
        <v/>
      </c>
      <c r="R155" s="27" t="str">
        <f t="shared" si="10"/>
        <v/>
      </c>
      <c r="S155" s="27" t="str">
        <f>IF(O155="","",O155*(1-'Core List'!$Q$525))</f>
        <v/>
      </c>
    </row>
    <row r="156" spans="1:19" x14ac:dyDescent="0.3">
      <c r="A156" s="127" t="s">
        <v>8</v>
      </c>
      <c r="B156" s="128" t="s">
        <v>1391</v>
      </c>
      <c r="C156" s="127" t="s">
        <v>1392</v>
      </c>
      <c r="D156" s="127" t="s">
        <v>1393</v>
      </c>
      <c r="E156" s="127" t="s">
        <v>1394</v>
      </c>
      <c r="F156" s="128">
        <v>1</v>
      </c>
      <c r="G156" s="128" t="s">
        <v>943</v>
      </c>
      <c r="H156" s="128" t="s">
        <v>1021</v>
      </c>
      <c r="I156" s="130">
        <v>43194</v>
      </c>
      <c r="J156" s="128">
        <v>630</v>
      </c>
      <c r="K156" s="128" t="s">
        <v>1003</v>
      </c>
      <c r="L156" s="128" t="s">
        <v>1011</v>
      </c>
      <c r="M156" s="128" t="s">
        <v>947</v>
      </c>
      <c r="N156" s="131">
        <v>24.99</v>
      </c>
      <c r="O156" s="126" t="str">
        <f t="shared" si="8"/>
        <v/>
      </c>
      <c r="R156" s="27" t="str">
        <f t="shared" si="10"/>
        <v/>
      </c>
      <c r="S156" s="27" t="str">
        <f>IF(O156="","",O156*(1-'Core List'!$Q$525))</f>
        <v/>
      </c>
    </row>
    <row r="157" spans="1:19" x14ac:dyDescent="0.3">
      <c r="A157" s="127" t="s">
        <v>8</v>
      </c>
      <c r="B157" s="128" t="s">
        <v>1395</v>
      </c>
      <c r="C157" s="127" t="s">
        <v>1392</v>
      </c>
      <c r="D157" s="127" t="s">
        <v>1396</v>
      </c>
      <c r="E157" s="127" t="s">
        <v>1394</v>
      </c>
      <c r="F157" s="128">
        <v>2</v>
      </c>
      <c r="G157" s="128" t="s">
        <v>943</v>
      </c>
      <c r="H157" s="128" t="s">
        <v>944</v>
      </c>
      <c r="I157" s="130">
        <v>43754</v>
      </c>
      <c r="J157" s="128">
        <v>700</v>
      </c>
      <c r="K157" s="128" t="s">
        <v>1003</v>
      </c>
      <c r="L157" s="128" t="s">
        <v>1011</v>
      </c>
      <c r="M157" s="128" t="s">
        <v>947</v>
      </c>
      <c r="N157" s="131">
        <v>20.99</v>
      </c>
      <c r="O157" s="126" t="str">
        <f t="shared" si="8"/>
        <v/>
      </c>
      <c r="R157" s="27" t="str">
        <f t="shared" si="10"/>
        <v/>
      </c>
      <c r="S157" s="27" t="str">
        <f>IF(O157="","",O157*(1-'Core List'!$Q$525))</f>
        <v/>
      </c>
    </row>
    <row r="158" spans="1:19" x14ac:dyDescent="0.3">
      <c r="A158" s="127" t="s">
        <v>8</v>
      </c>
      <c r="B158" s="128" t="s">
        <v>1397</v>
      </c>
      <c r="C158" s="127" t="s">
        <v>1023</v>
      </c>
      <c r="D158" s="127" t="s">
        <v>1398</v>
      </c>
      <c r="E158" s="127" t="s">
        <v>8</v>
      </c>
      <c r="F158" s="129"/>
      <c r="G158" s="128" t="s">
        <v>1327</v>
      </c>
      <c r="H158" s="128" t="s">
        <v>944</v>
      </c>
      <c r="I158" s="130">
        <v>43872</v>
      </c>
      <c r="J158" s="128">
        <v>790</v>
      </c>
      <c r="K158" s="128" t="s">
        <v>1003</v>
      </c>
      <c r="L158" s="128" t="s">
        <v>1011</v>
      </c>
      <c r="M158" s="128" t="s">
        <v>947</v>
      </c>
      <c r="N158" s="131">
        <v>12.99</v>
      </c>
      <c r="O158" s="126" t="str">
        <f t="shared" si="8"/>
        <v/>
      </c>
      <c r="R158" s="27" t="str">
        <f t="shared" si="10"/>
        <v/>
      </c>
      <c r="S158" s="27" t="str">
        <f>IF(O158="","",O158*(1-'Core List'!$Q$525))</f>
        <v/>
      </c>
    </row>
    <row r="159" spans="1:19" x14ac:dyDescent="0.3">
      <c r="A159" s="127" t="s">
        <v>8</v>
      </c>
      <c r="B159" s="128" t="s">
        <v>1399</v>
      </c>
      <c r="C159" s="127" t="s">
        <v>1023</v>
      </c>
      <c r="D159" s="127" t="s">
        <v>1398</v>
      </c>
      <c r="E159" s="127" t="s">
        <v>8</v>
      </c>
      <c r="F159" s="129"/>
      <c r="G159" s="128" t="s">
        <v>943</v>
      </c>
      <c r="H159" s="128" t="s">
        <v>944</v>
      </c>
      <c r="I159" s="130">
        <v>43872</v>
      </c>
      <c r="J159" s="128">
        <v>790</v>
      </c>
      <c r="K159" s="128" t="s">
        <v>1003</v>
      </c>
      <c r="L159" s="128" t="s">
        <v>1011</v>
      </c>
      <c r="M159" s="128" t="s">
        <v>947</v>
      </c>
      <c r="N159" s="131">
        <v>21.99</v>
      </c>
      <c r="O159" s="126" t="str">
        <f t="shared" si="8"/>
        <v/>
      </c>
      <c r="R159" s="27" t="str">
        <f t="shared" si="10"/>
        <v/>
      </c>
      <c r="S159" s="27" t="str">
        <f>IF(O159="","",O159*(1-'Core List'!$Q$525))</f>
        <v/>
      </c>
    </row>
    <row r="160" spans="1:19" x14ac:dyDescent="0.3">
      <c r="A160" s="127" t="s">
        <v>8</v>
      </c>
      <c r="B160" s="128" t="s">
        <v>1400</v>
      </c>
      <c r="C160" s="127" t="s">
        <v>1023</v>
      </c>
      <c r="D160" s="127" t="s">
        <v>1401</v>
      </c>
      <c r="E160" s="127" t="s">
        <v>8</v>
      </c>
      <c r="F160" s="129"/>
      <c r="G160" s="128" t="s">
        <v>943</v>
      </c>
      <c r="H160" s="128" t="s">
        <v>944</v>
      </c>
      <c r="I160" s="130">
        <v>43872</v>
      </c>
      <c r="J160" s="128">
        <v>830</v>
      </c>
      <c r="K160" s="128" t="s">
        <v>1003</v>
      </c>
      <c r="L160" s="128" t="s">
        <v>1011</v>
      </c>
      <c r="M160" s="128" t="s">
        <v>947</v>
      </c>
      <c r="N160" s="131">
        <v>21.99</v>
      </c>
      <c r="O160" s="126" t="str">
        <f t="shared" si="8"/>
        <v/>
      </c>
      <c r="R160" s="27" t="str">
        <f t="shared" si="10"/>
        <v/>
      </c>
      <c r="S160" s="27" t="str">
        <f>IF(O160="","",O160*(1-'Core List'!$Q$525))</f>
        <v/>
      </c>
    </row>
    <row r="161" spans="1:19" x14ac:dyDescent="0.3">
      <c r="A161" s="127" t="s">
        <v>8</v>
      </c>
      <c r="B161" s="128" t="s">
        <v>1402</v>
      </c>
      <c r="C161" s="127" t="s">
        <v>1023</v>
      </c>
      <c r="D161" s="127" t="s">
        <v>1401</v>
      </c>
      <c r="E161" s="127" t="s">
        <v>8</v>
      </c>
      <c r="F161" s="129"/>
      <c r="G161" s="128" t="s">
        <v>1327</v>
      </c>
      <c r="H161" s="128" t="s">
        <v>944</v>
      </c>
      <c r="I161" s="130">
        <v>43872</v>
      </c>
      <c r="J161" s="128">
        <v>830</v>
      </c>
      <c r="K161" s="128" t="s">
        <v>1003</v>
      </c>
      <c r="L161" s="128" t="s">
        <v>1011</v>
      </c>
      <c r="M161" s="128" t="s">
        <v>947</v>
      </c>
      <c r="N161" s="131">
        <v>12.99</v>
      </c>
      <c r="O161" s="126" t="str">
        <f t="shared" si="8"/>
        <v/>
      </c>
      <c r="R161" s="27" t="str">
        <f t="shared" si="10"/>
        <v/>
      </c>
      <c r="S161" s="27" t="str">
        <f>IF(O161="","",O161*(1-'Core List'!$Q$525))</f>
        <v/>
      </c>
    </row>
    <row r="162" spans="1:19" x14ac:dyDescent="0.3">
      <c r="A162" s="127" t="s">
        <v>8</v>
      </c>
      <c r="B162" s="128" t="s">
        <v>1403</v>
      </c>
      <c r="C162" s="127" t="s">
        <v>1404</v>
      </c>
      <c r="D162" s="127" t="s">
        <v>1405</v>
      </c>
      <c r="E162" s="127" t="s">
        <v>8</v>
      </c>
      <c r="F162" s="129"/>
      <c r="G162" s="128" t="s">
        <v>943</v>
      </c>
      <c r="H162" s="128" t="s">
        <v>944</v>
      </c>
      <c r="I162" s="130">
        <v>43810</v>
      </c>
      <c r="J162" s="129"/>
      <c r="K162" s="128" t="s">
        <v>1003</v>
      </c>
      <c r="L162" s="128" t="s">
        <v>1011</v>
      </c>
      <c r="M162" s="128" t="s">
        <v>947</v>
      </c>
      <c r="N162" s="131">
        <v>21.99</v>
      </c>
      <c r="O162" s="126" t="str">
        <f t="shared" si="8"/>
        <v/>
      </c>
      <c r="R162" s="27" t="str">
        <f t="shared" si="10"/>
        <v/>
      </c>
      <c r="S162" s="27" t="str">
        <f>IF(O162="","",O162*(1-'Core List'!$Q$525))</f>
        <v/>
      </c>
    </row>
    <row r="163" spans="1:19" x14ac:dyDescent="0.3">
      <c r="A163" s="127" t="s">
        <v>8</v>
      </c>
      <c r="B163" s="128" t="s">
        <v>1406</v>
      </c>
      <c r="C163" s="127" t="s">
        <v>1407</v>
      </c>
      <c r="D163" s="127" t="s">
        <v>1408</v>
      </c>
      <c r="E163" s="127" t="s">
        <v>8</v>
      </c>
      <c r="F163" s="129"/>
      <c r="G163" s="128" t="s">
        <v>943</v>
      </c>
      <c r="H163" s="128" t="s">
        <v>944</v>
      </c>
      <c r="I163" s="130">
        <v>43152</v>
      </c>
      <c r="J163" s="128">
        <v>840</v>
      </c>
      <c r="K163" s="128" t="s">
        <v>1003</v>
      </c>
      <c r="L163" s="128" t="s">
        <v>1011</v>
      </c>
      <c r="M163" s="128" t="s">
        <v>947</v>
      </c>
      <c r="N163" s="131">
        <v>19.989999999999998</v>
      </c>
      <c r="O163" s="126" t="str">
        <f t="shared" si="8"/>
        <v/>
      </c>
      <c r="R163" s="27" t="str">
        <f t="shared" si="10"/>
        <v/>
      </c>
      <c r="S163" s="27" t="str">
        <f>IF(O163="","",O163*(1-'Core List'!$Q$525))</f>
        <v/>
      </c>
    </row>
    <row r="164" spans="1:19" x14ac:dyDescent="0.3">
      <c r="A164" s="127" t="s">
        <v>8</v>
      </c>
      <c r="B164" s="128" t="s">
        <v>1409</v>
      </c>
      <c r="C164" s="127" t="s">
        <v>1410</v>
      </c>
      <c r="D164" s="127" t="s">
        <v>1411</v>
      </c>
      <c r="E164" s="127" t="s">
        <v>8</v>
      </c>
      <c r="F164" s="129"/>
      <c r="G164" s="128" t="s">
        <v>1327</v>
      </c>
      <c r="H164" s="128" t="s">
        <v>1105</v>
      </c>
      <c r="I164" s="130">
        <v>38670</v>
      </c>
      <c r="J164" s="128">
        <v>830</v>
      </c>
      <c r="K164" s="128" t="s">
        <v>1003</v>
      </c>
      <c r="L164" s="128" t="s">
        <v>1011</v>
      </c>
      <c r="M164" s="128" t="s">
        <v>947</v>
      </c>
      <c r="N164" s="131">
        <v>12.99</v>
      </c>
      <c r="O164" s="126" t="str">
        <f t="shared" si="8"/>
        <v/>
      </c>
      <c r="R164" s="27" t="str">
        <f t="shared" si="10"/>
        <v/>
      </c>
      <c r="S164" s="27" t="str">
        <f>IF(O164="","",O164*(1-'Core List'!$Q$525))</f>
        <v/>
      </c>
    </row>
    <row r="165" spans="1:19" x14ac:dyDescent="0.3">
      <c r="A165" s="127" t="s">
        <v>8</v>
      </c>
      <c r="B165" s="128" t="s">
        <v>1412</v>
      </c>
      <c r="C165" s="127" t="s">
        <v>1413</v>
      </c>
      <c r="D165" s="127" t="s">
        <v>1414</v>
      </c>
      <c r="E165" s="127" t="s">
        <v>8</v>
      </c>
      <c r="F165" s="129"/>
      <c r="G165" s="128" t="s">
        <v>1327</v>
      </c>
      <c r="H165" s="128" t="s">
        <v>1105</v>
      </c>
      <c r="I165" s="130">
        <v>38434</v>
      </c>
      <c r="J165" s="128">
        <v>810</v>
      </c>
      <c r="K165" s="128" t="s">
        <v>1003</v>
      </c>
      <c r="L165" s="128" t="s">
        <v>1011</v>
      </c>
      <c r="M165" s="128" t="s">
        <v>947</v>
      </c>
      <c r="N165" s="131">
        <v>12.99</v>
      </c>
      <c r="O165" s="126" t="str">
        <f t="shared" si="8"/>
        <v/>
      </c>
      <c r="R165" s="27" t="str">
        <f t="shared" si="10"/>
        <v/>
      </c>
      <c r="S165" s="27" t="str">
        <f>IF(O165="","",O165*(1-'Core List'!$Q$525))</f>
        <v/>
      </c>
    </row>
    <row r="166" spans="1:19" x14ac:dyDescent="0.3">
      <c r="A166" s="127" t="s">
        <v>8</v>
      </c>
      <c r="B166" s="128" t="s">
        <v>1415</v>
      </c>
      <c r="C166" s="127" t="s">
        <v>1416</v>
      </c>
      <c r="D166" s="127" t="s">
        <v>1417</v>
      </c>
      <c r="E166" s="127" t="s">
        <v>8</v>
      </c>
      <c r="F166" s="129"/>
      <c r="G166" s="128" t="s">
        <v>943</v>
      </c>
      <c r="H166" s="128" t="s">
        <v>944</v>
      </c>
      <c r="I166" s="130">
        <v>43872</v>
      </c>
      <c r="J166" s="128">
        <v>790</v>
      </c>
      <c r="K166" s="128" t="s">
        <v>1003</v>
      </c>
      <c r="L166" s="128" t="s">
        <v>1011</v>
      </c>
      <c r="M166" s="128" t="s">
        <v>947</v>
      </c>
      <c r="N166" s="131">
        <v>21.99</v>
      </c>
      <c r="O166" s="126" t="str">
        <f t="shared" si="8"/>
        <v/>
      </c>
      <c r="R166" s="27" t="str">
        <f t="shared" si="10"/>
        <v/>
      </c>
      <c r="S166" s="27" t="str">
        <f>IF(O166="","",O166*(1-'Core List'!$Q$525))</f>
        <v/>
      </c>
    </row>
    <row r="167" spans="1:19" x14ac:dyDescent="0.3">
      <c r="A167" s="127" t="s">
        <v>8</v>
      </c>
      <c r="B167" s="128" t="s">
        <v>1418</v>
      </c>
      <c r="C167" s="127" t="s">
        <v>1416</v>
      </c>
      <c r="D167" s="127" t="s">
        <v>1417</v>
      </c>
      <c r="E167" s="127" t="s">
        <v>8</v>
      </c>
      <c r="F167" s="129"/>
      <c r="G167" s="128" t="s">
        <v>1327</v>
      </c>
      <c r="H167" s="128" t="s">
        <v>944</v>
      </c>
      <c r="I167" s="130">
        <v>43872</v>
      </c>
      <c r="J167" s="128">
        <v>790</v>
      </c>
      <c r="K167" s="128" t="s">
        <v>1003</v>
      </c>
      <c r="L167" s="128" t="s">
        <v>1011</v>
      </c>
      <c r="M167" s="128" t="s">
        <v>947</v>
      </c>
      <c r="N167" s="131">
        <v>12.99</v>
      </c>
      <c r="O167" s="126" t="str">
        <f t="shared" si="8"/>
        <v/>
      </c>
      <c r="R167" s="27" t="str">
        <f t="shared" si="10"/>
        <v/>
      </c>
      <c r="S167" s="27" t="str">
        <f>IF(O167="","",O167*(1-'Core List'!$Q$525))</f>
        <v/>
      </c>
    </row>
    <row r="168" spans="1:19" x14ac:dyDescent="0.3">
      <c r="A168" s="127" t="s">
        <v>8</v>
      </c>
      <c r="B168" s="128" t="s">
        <v>1419</v>
      </c>
      <c r="C168" s="127" t="s">
        <v>1420</v>
      </c>
      <c r="D168" s="127" t="s">
        <v>1421</v>
      </c>
      <c r="E168" s="127" t="s">
        <v>1422</v>
      </c>
      <c r="F168" s="128">
        <v>1</v>
      </c>
      <c r="G168" s="128" t="s">
        <v>943</v>
      </c>
      <c r="H168" s="128" t="s">
        <v>1105</v>
      </c>
      <c r="I168" s="130">
        <v>40414</v>
      </c>
      <c r="J168" s="128">
        <v>790</v>
      </c>
      <c r="K168" s="128" t="s">
        <v>1003</v>
      </c>
      <c r="L168" s="128" t="s">
        <v>1011</v>
      </c>
      <c r="M168" s="128" t="s">
        <v>947</v>
      </c>
      <c r="N168" s="131">
        <v>19.989999999999998</v>
      </c>
      <c r="O168" s="126" t="str">
        <f t="shared" si="8"/>
        <v/>
      </c>
      <c r="R168" s="27" t="str">
        <f t="shared" si="10"/>
        <v/>
      </c>
      <c r="S168" s="27" t="str">
        <f>IF(O168="","",O168*(1-'Core List'!$Q$525))</f>
        <v/>
      </c>
    </row>
    <row r="169" spans="1:19" x14ac:dyDescent="0.3">
      <c r="A169" s="127" t="s">
        <v>8</v>
      </c>
      <c r="B169" s="128" t="s">
        <v>1423</v>
      </c>
      <c r="C169" s="127" t="s">
        <v>1045</v>
      </c>
      <c r="D169" s="127" t="s">
        <v>1424</v>
      </c>
      <c r="E169" s="127" t="s">
        <v>8</v>
      </c>
      <c r="F169" s="129"/>
      <c r="G169" s="128" t="s">
        <v>943</v>
      </c>
      <c r="H169" s="128" t="s">
        <v>1076</v>
      </c>
      <c r="I169" s="130">
        <v>43880</v>
      </c>
      <c r="J169" s="129"/>
      <c r="K169" s="128" t="s">
        <v>1003</v>
      </c>
      <c r="L169" s="128" t="s">
        <v>1011</v>
      </c>
      <c r="M169" s="128" t="s">
        <v>947</v>
      </c>
      <c r="N169" s="131">
        <v>21.99</v>
      </c>
      <c r="O169" s="126" t="str">
        <f t="shared" si="8"/>
        <v/>
      </c>
      <c r="R169" s="27" t="str">
        <f t="shared" si="10"/>
        <v/>
      </c>
      <c r="S169" s="27" t="str">
        <f>IF(O169="","",O169*(1-'Core List'!$Q$525))</f>
        <v/>
      </c>
    </row>
    <row r="170" spans="1:19" x14ac:dyDescent="0.3">
      <c r="A170" s="127" t="s">
        <v>8</v>
      </c>
      <c r="B170" s="128" t="s">
        <v>1425</v>
      </c>
      <c r="C170" s="127" t="s">
        <v>1426</v>
      </c>
      <c r="D170" s="127" t="s">
        <v>1427</v>
      </c>
      <c r="E170" s="127" t="s">
        <v>8</v>
      </c>
      <c r="F170" s="129"/>
      <c r="G170" s="128" t="s">
        <v>943</v>
      </c>
      <c r="H170" s="128" t="s">
        <v>1084</v>
      </c>
      <c r="I170" s="130">
        <v>43503</v>
      </c>
      <c r="J170" s="128">
        <v>1070</v>
      </c>
      <c r="K170" s="128" t="s">
        <v>1003</v>
      </c>
      <c r="L170" s="128" t="s">
        <v>1011</v>
      </c>
      <c r="M170" s="128" t="s">
        <v>947</v>
      </c>
      <c r="N170" s="131">
        <v>20.99</v>
      </c>
      <c r="O170" s="126" t="str">
        <f t="shared" si="8"/>
        <v/>
      </c>
      <c r="R170" s="27" t="str">
        <f t="shared" si="10"/>
        <v/>
      </c>
      <c r="S170" s="27" t="str">
        <f>IF(O170="","",O170*(1-'Core List'!$Q$525))</f>
        <v/>
      </c>
    </row>
    <row r="171" spans="1:19" x14ac:dyDescent="0.3">
      <c r="A171" s="127" t="s">
        <v>8</v>
      </c>
      <c r="B171" s="128" t="s">
        <v>1428</v>
      </c>
      <c r="C171" s="127" t="s">
        <v>1051</v>
      </c>
      <c r="D171" s="127" t="s">
        <v>1429</v>
      </c>
      <c r="E171" s="127" t="s">
        <v>1055</v>
      </c>
      <c r="F171" s="128">
        <v>6</v>
      </c>
      <c r="G171" s="128" t="s">
        <v>943</v>
      </c>
      <c r="H171" s="128" t="s">
        <v>944</v>
      </c>
      <c r="I171" s="130">
        <v>42788</v>
      </c>
      <c r="J171" s="128">
        <v>1060</v>
      </c>
      <c r="K171" s="128" t="s">
        <v>1003</v>
      </c>
      <c r="L171" s="128" t="s">
        <v>1011</v>
      </c>
      <c r="M171" s="128" t="s">
        <v>947</v>
      </c>
      <c r="N171" s="131">
        <v>20.99</v>
      </c>
      <c r="O171" s="126" t="str">
        <f t="shared" si="8"/>
        <v/>
      </c>
      <c r="R171" s="27" t="str">
        <f t="shared" si="10"/>
        <v/>
      </c>
      <c r="S171" s="27" t="str">
        <f>IF(O171="","",O171*(1-'Core List'!$Q$525))</f>
        <v/>
      </c>
    </row>
    <row r="172" spans="1:19" x14ac:dyDescent="0.3">
      <c r="A172" s="127" t="s">
        <v>8</v>
      </c>
      <c r="B172" s="128" t="s">
        <v>1430</v>
      </c>
      <c r="C172" s="127" t="s">
        <v>1051</v>
      </c>
      <c r="D172" s="127" t="s">
        <v>1055</v>
      </c>
      <c r="E172" s="127" t="s">
        <v>1055</v>
      </c>
      <c r="F172" s="128">
        <v>1</v>
      </c>
      <c r="G172" s="128" t="s">
        <v>943</v>
      </c>
      <c r="H172" s="128" t="s">
        <v>944</v>
      </c>
      <c r="I172" s="130">
        <v>42788</v>
      </c>
      <c r="J172" s="128">
        <v>950</v>
      </c>
      <c r="K172" s="128" t="s">
        <v>1003</v>
      </c>
      <c r="L172" s="128" t="s">
        <v>1011</v>
      </c>
      <c r="M172" s="128" t="s">
        <v>947</v>
      </c>
      <c r="N172" s="131">
        <v>20.99</v>
      </c>
      <c r="O172" s="126" t="str">
        <f t="shared" si="8"/>
        <v/>
      </c>
      <c r="R172" s="27" t="str">
        <f t="shared" si="10"/>
        <v/>
      </c>
      <c r="S172" s="27" t="str">
        <f>IF(O172="","",O172*(1-'Core List'!$Q$525))</f>
        <v/>
      </c>
    </row>
    <row r="173" spans="1:19" x14ac:dyDescent="0.3">
      <c r="A173" s="127" t="s">
        <v>8</v>
      </c>
      <c r="B173" s="128" t="s">
        <v>1431</v>
      </c>
      <c r="C173" s="127" t="s">
        <v>1051</v>
      </c>
      <c r="D173" s="127" t="s">
        <v>1432</v>
      </c>
      <c r="E173" s="127" t="s">
        <v>1055</v>
      </c>
      <c r="F173" s="128">
        <v>4</v>
      </c>
      <c r="G173" s="128" t="s">
        <v>943</v>
      </c>
      <c r="H173" s="128" t="s">
        <v>944</v>
      </c>
      <c r="I173" s="130">
        <v>42788</v>
      </c>
      <c r="J173" s="128">
        <v>1010</v>
      </c>
      <c r="K173" s="128" t="s">
        <v>1003</v>
      </c>
      <c r="L173" s="128" t="s">
        <v>1011</v>
      </c>
      <c r="M173" s="128" t="s">
        <v>947</v>
      </c>
      <c r="N173" s="131">
        <v>20.99</v>
      </c>
      <c r="O173" s="126" t="str">
        <f t="shared" si="8"/>
        <v/>
      </c>
      <c r="R173" s="27" t="str">
        <f t="shared" si="10"/>
        <v/>
      </c>
      <c r="S173" s="27" t="str">
        <f>IF(O173="","",O173*(1-'Core List'!$Q$525))</f>
        <v/>
      </c>
    </row>
    <row r="174" spans="1:19" x14ac:dyDescent="0.3">
      <c r="A174" s="127" t="s">
        <v>8</v>
      </c>
      <c r="B174" s="128" t="s">
        <v>1433</v>
      </c>
      <c r="C174" s="127" t="s">
        <v>1051</v>
      </c>
      <c r="D174" s="127" t="s">
        <v>1434</v>
      </c>
      <c r="E174" s="127" t="s">
        <v>1055</v>
      </c>
      <c r="F174" s="128">
        <v>11</v>
      </c>
      <c r="G174" s="128" t="s">
        <v>943</v>
      </c>
      <c r="H174" s="128" t="s">
        <v>944</v>
      </c>
      <c r="I174" s="130">
        <v>42788</v>
      </c>
      <c r="J174" s="128">
        <v>1010</v>
      </c>
      <c r="K174" s="128" t="s">
        <v>1003</v>
      </c>
      <c r="L174" s="128" t="s">
        <v>1011</v>
      </c>
      <c r="M174" s="128" t="s">
        <v>947</v>
      </c>
      <c r="N174" s="131">
        <v>20.99</v>
      </c>
      <c r="O174" s="126" t="str">
        <f t="shared" si="8"/>
        <v/>
      </c>
      <c r="R174" s="27" t="str">
        <f t="shared" si="10"/>
        <v/>
      </c>
      <c r="S174" s="27" t="str">
        <f>IF(O174="","",O174*(1-'Core List'!$Q$525))</f>
        <v/>
      </c>
    </row>
    <row r="175" spans="1:19" x14ac:dyDescent="0.3">
      <c r="A175" s="127" t="s">
        <v>8</v>
      </c>
      <c r="B175" s="128" t="s">
        <v>1435</v>
      </c>
      <c r="C175" s="127" t="s">
        <v>1051</v>
      </c>
      <c r="D175" s="127" t="s">
        <v>1436</v>
      </c>
      <c r="E175" s="127" t="s">
        <v>1055</v>
      </c>
      <c r="F175" s="128">
        <v>8</v>
      </c>
      <c r="G175" s="128" t="s">
        <v>943</v>
      </c>
      <c r="H175" s="128" t="s">
        <v>944</v>
      </c>
      <c r="I175" s="130">
        <v>42788</v>
      </c>
      <c r="J175" s="128">
        <v>1020</v>
      </c>
      <c r="K175" s="128" t="s">
        <v>1003</v>
      </c>
      <c r="L175" s="128" t="s">
        <v>1011</v>
      </c>
      <c r="M175" s="128" t="s">
        <v>947</v>
      </c>
      <c r="N175" s="131">
        <v>20.99</v>
      </c>
      <c r="O175" s="126" t="str">
        <f t="shared" si="8"/>
        <v/>
      </c>
      <c r="R175" s="27" t="str">
        <f t="shared" si="10"/>
        <v/>
      </c>
      <c r="S175" s="27" t="str">
        <f>IF(O175="","",O175*(1-'Core List'!$Q$525))</f>
        <v/>
      </c>
    </row>
    <row r="176" spans="1:19" x14ac:dyDescent="0.3">
      <c r="A176" s="127" t="s">
        <v>8</v>
      </c>
      <c r="B176" s="128" t="s">
        <v>1437</v>
      </c>
      <c r="C176" s="127" t="s">
        <v>1051</v>
      </c>
      <c r="D176" s="127" t="s">
        <v>1438</v>
      </c>
      <c r="E176" s="127" t="s">
        <v>1055</v>
      </c>
      <c r="F176" s="128">
        <v>10</v>
      </c>
      <c r="G176" s="128" t="s">
        <v>943</v>
      </c>
      <c r="H176" s="128" t="s">
        <v>944</v>
      </c>
      <c r="I176" s="130">
        <v>42788</v>
      </c>
      <c r="J176" s="128">
        <v>1020</v>
      </c>
      <c r="K176" s="128" t="s">
        <v>1003</v>
      </c>
      <c r="L176" s="128" t="s">
        <v>1011</v>
      </c>
      <c r="M176" s="128" t="s">
        <v>947</v>
      </c>
      <c r="N176" s="131">
        <v>20.99</v>
      </c>
      <c r="O176" s="126" t="str">
        <f t="shared" si="8"/>
        <v/>
      </c>
      <c r="R176" s="27" t="str">
        <f t="shared" si="10"/>
        <v/>
      </c>
      <c r="S176" s="27" t="str">
        <f>IF(O176="","",O176*(1-'Core List'!$Q$525))</f>
        <v/>
      </c>
    </row>
    <row r="177" spans="1:19" x14ac:dyDescent="0.3">
      <c r="A177" s="127" t="s">
        <v>8</v>
      </c>
      <c r="B177" s="128" t="s">
        <v>1439</v>
      </c>
      <c r="C177" s="127" t="s">
        <v>1051</v>
      </c>
      <c r="D177" s="127" t="s">
        <v>1440</v>
      </c>
      <c r="E177" s="127" t="s">
        <v>1055</v>
      </c>
      <c r="F177" s="128">
        <v>12</v>
      </c>
      <c r="G177" s="128" t="s">
        <v>943</v>
      </c>
      <c r="H177" s="128" t="s">
        <v>944</v>
      </c>
      <c r="I177" s="130">
        <v>43075</v>
      </c>
      <c r="J177" s="128">
        <v>920</v>
      </c>
      <c r="K177" s="128" t="s">
        <v>1003</v>
      </c>
      <c r="L177" s="128" t="s">
        <v>1011</v>
      </c>
      <c r="M177" s="128" t="s">
        <v>947</v>
      </c>
      <c r="N177" s="131">
        <v>20.99</v>
      </c>
      <c r="O177" s="126" t="str">
        <f t="shared" si="8"/>
        <v/>
      </c>
      <c r="R177" s="27" t="str">
        <f t="shared" si="10"/>
        <v/>
      </c>
      <c r="S177" s="27" t="str">
        <f>IF(O177="","",O177*(1-'Core List'!$Q$525))</f>
        <v/>
      </c>
    </row>
    <row r="178" spans="1:19" x14ac:dyDescent="0.3">
      <c r="A178" s="127" t="s">
        <v>8</v>
      </c>
      <c r="B178" s="128" t="s">
        <v>1441</v>
      </c>
      <c r="C178" s="127" t="s">
        <v>1051</v>
      </c>
      <c r="D178" s="127" t="s">
        <v>1442</v>
      </c>
      <c r="E178" s="127" t="s">
        <v>1055</v>
      </c>
      <c r="F178" s="128">
        <v>3</v>
      </c>
      <c r="G178" s="128" t="s">
        <v>943</v>
      </c>
      <c r="H178" s="128" t="s">
        <v>944</v>
      </c>
      <c r="I178" s="130">
        <v>42788</v>
      </c>
      <c r="J178" s="128">
        <v>970</v>
      </c>
      <c r="K178" s="128" t="s">
        <v>1003</v>
      </c>
      <c r="L178" s="128" t="s">
        <v>1011</v>
      </c>
      <c r="M178" s="128" t="s">
        <v>947</v>
      </c>
      <c r="N178" s="131">
        <v>20.99</v>
      </c>
      <c r="O178" s="126" t="str">
        <f t="shared" si="8"/>
        <v/>
      </c>
      <c r="R178" s="27" t="str">
        <f t="shared" si="10"/>
        <v/>
      </c>
      <c r="S178" s="27" t="str">
        <f>IF(O178="","",O178*(1-'Core List'!$Q$525))</f>
        <v/>
      </c>
    </row>
    <row r="179" spans="1:19" x14ac:dyDescent="0.3">
      <c r="A179" s="127" t="s">
        <v>8</v>
      </c>
      <c r="B179" s="128" t="s">
        <v>1443</v>
      </c>
      <c r="C179" s="127" t="s">
        <v>1051</v>
      </c>
      <c r="D179" s="127" t="s">
        <v>1444</v>
      </c>
      <c r="E179" s="127" t="s">
        <v>1055</v>
      </c>
      <c r="F179" s="128">
        <v>9</v>
      </c>
      <c r="G179" s="128" t="s">
        <v>943</v>
      </c>
      <c r="H179" s="128" t="s">
        <v>944</v>
      </c>
      <c r="I179" s="130">
        <v>42788</v>
      </c>
      <c r="J179" s="128">
        <v>1000</v>
      </c>
      <c r="K179" s="128" t="s">
        <v>1003</v>
      </c>
      <c r="L179" s="128" t="s">
        <v>1011</v>
      </c>
      <c r="M179" s="128" t="s">
        <v>947</v>
      </c>
      <c r="N179" s="131">
        <v>20.99</v>
      </c>
      <c r="O179" s="126" t="str">
        <f t="shared" si="8"/>
        <v/>
      </c>
      <c r="R179" s="27" t="str">
        <f t="shared" si="10"/>
        <v/>
      </c>
      <c r="S179" s="27" t="str">
        <f>IF(O179="","",O179*(1-'Core List'!$Q$525))</f>
        <v/>
      </c>
    </row>
    <row r="180" spans="1:19" x14ac:dyDescent="0.3">
      <c r="A180" s="127" t="s">
        <v>8</v>
      </c>
      <c r="B180" s="128" t="s">
        <v>1445</v>
      </c>
      <c r="C180" s="127" t="s">
        <v>1051</v>
      </c>
      <c r="D180" s="127" t="s">
        <v>1446</v>
      </c>
      <c r="E180" s="127" t="s">
        <v>1055</v>
      </c>
      <c r="F180" s="128">
        <v>13</v>
      </c>
      <c r="G180" s="128" t="s">
        <v>943</v>
      </c>
      <c r="H180" s="128" t="s">
        <v>1021</v>
      </c>
      <c r="I180" s="130">
        <v>43411</v>
      </c>
      <c r="J180" s="128">
        <v>960</v>
      </c>
      <c r="K180" s="128" t="s">
        <v>1003</v>
      </c>
      <c r="L180" s="128" t="s">
        <v>1011</v>
      </c>
      <c r="M180" s="128" t="s">
        <v>947</v>
      </c>
      <c r="N180" s="131">
        <v>20.99</v>
      </c>
      <c r="O180" s="126" t="str">
        <f t="shared" si="8"/>
        <v/>
      </c>
      <c r="R180" s="27" t="str">
        <f t="shared" si="10"/>
        <v/>
      </c>
      <c r="S180" s="27" t="str">
        <f>IF(O180="","",O180*(1-'Core List'!$Q$525))</f>
        <v/>
      </c>
    </row>
    <row r="181" spans="1:19" x14ac:dyDescent="0.3">
      <c r="A181" s="127" t="s">
        <v>8</v>
      </c>
      <c r="B181" s="128" t="s">
        <v>1447</v>
      </c>
      <c r="C181" s="127" t="s">
        <v>1051</v>
      </c>
      <c r="D181" s="127" t="s">
        <v>1448</v>
      </c>
      <c r="E181" s="127" t="s">
        <v>1055</v>
      </c>
      <c r="F181" s="128">
        <v>7</v>
      </c>
      <c r="G181" s="128" t="s">
        <v>943</v>
      </c>
      <c r="H181" s="128" t="s">
        <v>944</v>
      </c>
      <c r="I181" s="130">
        <v>42788</v>
      </c>
      <c r="J181" s="128">
        <v>1060</v>
      </c>
      <c r="K181" s="128" t="s">
        <v>1003</v>
      </c>
      <c r="L181" s="128" t="s">
        <v>1011</v>
      </c>
      <c r="M181" s="128" t="s">
        <v>947</v>
      </c>
      <c r="N181" s="131">
        <v>20.99</v>
      </c>
      <c r="O181" s="126" t="str">
        <f t="shared" si="8"/>
        <v/>
      </c>
      <c r="R181" s="27" t="str">
        <f t="shared" si="10"/>
        <v/>
      </c>
      <c r="S181" s="27" t="str">
        <f>IF(O181="","",O181*(1-'Core List'!$Q$525))</f>
        <v/>
      </c>
    </row>
    <row r="182" spans="1:19" x14ac:dyDescent="0.3">
      <c r="A182" s="127" t="s">
        <v>8</v>
      </c>
      <c r="B182" s="128" t="s">
        <v>1449</v>
      </c>
      <c r="C182" s="127" t="s">
        <v>1051</v>
      </c>
      <c r="D182" s="127" t="s">
        <v>1450</v>
      </c>
      <c r="E182" s="127" t="s">
        <v>1055</v>
      </c>
      <c r="F182" s="128">
        <v>5</v>
      </c>
      <c r="G182" s="128" t="s">
        <v>943</v>
      </c>
      <c r="H182" s="128" t="s">
        <v>944</v>
      </c>
      <c r="I182" s="130">
        <v>42788</v>
      </c>
      <c r="J182" s="128">
        <v>1000</v>
      </c>
      <c r="K182" s="128" t="s">
        <v>1003</v>
      </c>
      <c r="L182" s="128" t="s">
        <v>1011</v>
      </c>
      <c r="M182" s="128" t="s">
        <v>947</v>
      </c>
      <c r="N182" s="131">
        <v>20.99</v>
      </c>
      <c r="O182" s="126" t="str">
        <f t="shared" si="8"/>
        <v/>
      </c>
      <c r="R182" s="27" t="str">
        <f t="shared" si="10"/>
        <v/>
      </c>
      <c r="S182" s="27" t="str">
        <f>IF(O182="","",O182*(1-'Core List'!$Q$525))</f>
        <v/>
      </c>
    </row>
    <row r="183" spans="1:19" x14ac:dyDescent="0.3">
      <c r="A183" s="127" t="s">
        <v>8</v>
      </c>
      <c r="B183" s="128" t="s">
        <v>1451</v>
      </c>
      <c r="C183" s="127" t="s">
        <v>1051</v>
      </c>
      <c r="D183" s="127" t="s">
        <v>1452</v>
      </c>
      <c r="E183" s="127" t="s">
        <v>1055</v>
      </c>
      <c r="F183" s="128">
        <v>14</v>
      </c>
      <c r="G183" s="128" t="s">
        <v>943</v>
      </c>
      <c r="H183" s="128" t="s">
        <v>944</v>
      </c>
      <c r="I183" s="130">
        <v>43775</v>
      </c>
      <c r="J183" s="129"/>
      <c r="K183" s="128" t="s">
        <v>1003</v>
      </c>
      <c r="L183" s="128" t="s">
        <v>1011</v>
      </c>
      <c r="M183" s="128" t="s">
        <v>947</v>
      </c>
      <c r="N183" s="131">
        <v>20.99</v>
      </c>
      <c r="O183" s="126" t="str">
        <f t="shared" si="8"/>
        <v/>
      </c>
      <c r="R183" s="27" t="str">
        <f t="shared" si="10"/>
        <v/>
      </c>
      <c r="S183" s="27" t="str">
        <f>IF(O183="","",O183*(1-'Core List'!$Q$525))</f>
        <v/>
      </c>
    </row>
    <row r="184" spans="1:19" x14ac:dyDescent="0.3">
      <c r="A184" s="127" t="s">
        <v>8</v>
      </c>
      <c r="B184" s="128" t="s">
        <v>1453</v>
      </c>
      <c r="C184" s="127" t="s">
        <v>1454</v>
      </c>
      <c r="D184" s="127" t="s">
        <v>1455</v>
      </c>
      <c r="E184" s="127" t="s">
        <v>8</v>
      </c>
      <c r="F184" s="129"/>
      <c r="G184" s="128" t="s">
        <v>943</v>
      </c>
      <c r="H184" s="128" t="s">
        <v>972</v>
      </c>
      <c r="I184" s="130">
        <v>42193</v>
      </c>
      <c r="J184" s="128">
        <v>820</v>
      </c>
      <c r="K184" s="128" t="s">
        <v>1003</v>
      </c>
      <c r="L184" s="128" t="s">
        <v>1011</v>
      </c>
      <c r="M184" s="128" t="s">
        <v>947</v>
      </c>
      <c r="N184" s="131">
        <v>19.989999999999998</v>
      </c>
      <c r="O184" s="126" t="str">
        <f t="shared" si="8"/>
        <v/>
      </c>
      <c r="R184" s="27" t="str">
        <f t="shared" si="10"/>
        <v/>
      </c>
      <c r="S184" s="27" t="str">
        <f>IF(O184="","",O184*(1-'Core List'!$Q$525))</f>
        <v/>
      </c>
    </row>
    <row r="185" spans="1:19" x14ac:dyDescent="0.3">
      <c r="A185" s="127" t="s">
        <v>8</v>
      </c>
      <c r="B185" s="128" t="s">
        <v>1456</v>
      </c>
      <c r="C185" s="127" t="s">
        <v>993</v>
      </c>
      <c r="D185" s="127" t="s">
        <v>1457</v>
      </c>
      <c r="E185" s="127" t="s">
        <v>1458</v>
      </c>
      <c r="F185" s="129"/>
      <c r="G185" s="128" t="s">
        <v>943</v>
      </c>
      <c r="H185" s="128" t="s">
        <v>995</v>
      </c>
      <c r="I185" s="130">
        <v>40604</v>
      </c>
      <c r="J185" s="128">
        <v>900</v>
      </c>
      <c r="K185" s="128" t="s">
        <v>1003</v>
      </c>
      <c r="L185" s="128" t="s">
        <v>1011</v>
      </c>
      <c r="M185" s="128" t="s">
        <v>947</v>
      </c>
      <c r="N185" s="131">
        <v>20.99</v>
      </c>
      <c r="O185" s="126" t="str">
        <f t="shared" si="8"/>
        <v/>
      </c>
      <c r="R185" s="27" t="str">
        <f t="shared" si="10"/>
        <v/>
      </c>
      <c r="S185" s="27" t="str">
        <f>IF(O185="","",O185*(1-'Core List'!$Q$525))</f>
        <v/>
      </c>
    </row>
    <row r="186" spans="1:19" x14ac:dyDescent="0.3">
      <c r="A186" s="127" t="s">
        <v>8</v>
      </c>
      <c r="B186" s="128" t="s">
        <v>1459</v>
      </c>
      <c r="C186" s="127" t="s">
        <v>1460</v>
      </c>
      <c r="D186" s="127" t="s">
        <v>1461</v>
      </c>
      <c r="E186" s="127" t="s">
        <v>1462</v>
      </c>
      <c r="F186" s="128">
        <v>1</v>
      </c>
      <c r="G186" s="128" t="s">
        <v>943</v>
      </c>
      <c r="H186" s="128" t="s">
        <v>1105</v>
      </c>
      <c r="I186" s="130">
        <v>41214</v>
      </c>
      <c r="J186" s="128">
        <v>750</v>
      </c>
      <c r="K186" s="128" t="s">
        <v>1003</v>
      </c>
      <c r="L186" s="128" t="s">
        <v>1011</v>
      </c>
      <c r="M186" s="128" t="s">
        <v>947</v>
      </c>
      <c r="N186" s="131">
        <v>19.989999999999998</v>
      </c>
      <c r="O186" s="126" t="str">
        <f t="shared" si="8"/>
        <v/>
      </c>
      <c r="R186" s="27" t="str">
        <f t="shared" si="10"/>
        <v/>
      </c>
      <c r="S186" s="27" t="str">
        <f>IF(O186="","",O186*(1-'Core List'!$Q$525))</f>
        <v/>
      </c>
    </row>
    <row r="187" spans="1:19" x14ac:dyDescent="0.3">
      <c r="A187" s="127" t="s">
        <v>8</v>
      </c>
      <c r="B187" s="128" t="s">
        <v>1463</v>
      </c>
      <c r="C187" s="127" t="s">
        <v>1464</v>
      </c>
      <c r="D187" s="127" t="s">
        <v>1465</v>
      </c>
      <c r="E187" s="127" t="s">
        <v>1466</v>
      </c>
      <c r="F187" s="129"/>
      <c r="G187" s="128" t="s">
        <v>943</v>
      </c>
      <c r="H187" s="128" t="s">
        <v>1021</v>
      </c>
      <c r="I187" s="130">
        <v>43901</v>
      </c>
      <c r="J187" s="128">
        <v>810</v>
      </c>
      <c r="K187" s="128" t="s">
        <v>1003</v>
      </c>
      <c r="L187" s="128" t="s">
        <v>1011</v>
      </c>
      <c r="M187" s="128" t="s">
        <v>947</v>
      </c>
      <c r="N187" s="131">
        <v>21.99</v>
      </c>
      <c r="O187" s="126" t="str">
        <f t="shared" si="8"/>
        <v/>
      </c>
      <c r="R187" s="27" t="str">
        <f t="shared" si="10"/>
        <v/>
      </c>
      <c r="S187" s="27" t="str">
        <f>IF(O187="","",O187*(1-'Core List'!$Q$525))</f>
        <v/>
      </c>
    </row>
    <row r="188" spans="1:19" x14ac:dyDescent="0.3">
      <c r="A188" s="127" t="s">
        <v>8</v>
      </c>
      <c r="B188" s="128" t="s">
        <v>1467</v>
      </c>
      <c r="C188" s="127" t="s">
        <v>1464</v>
      </c>
      <c r="D188" s="127" t="s">
        <v>1468</v>
      </c>
      <c r="E188" s="127" t="s">
        <v>1466</v>
      </c>
      <c r="F188" s="129"/>
      <c r="G188" s="128" t="s">
        <v>943</v>
      </c>
      <c r="H188" s="128" t="s">
        <v>1021</v>
      </c>
      <c r="I188" s="130">
        <v>43901</v>
      </c>
      <c r="J188" s="128">
        <v>750</v>
      </c>
      <c r="K188" s="128" t="s">
        <v>1003</v>
      </c>
      <c r="L188" s="128" t="s">
        <v>1011</v>
      </c>
      <c r="M188" s="128" t="s">
        <v>947</v>
      </c>
      <c r="N188" s="131">
        <v>21.99</v>
      </c>
      <c r="O188" s="126" t="str">
        <f t="shared" si="8"/>
        <v/>
      </c>
      <c r="R188" s="27" t="str">
        <f t="shared" si="10"/>
        <v/>
      </c>
      <c r="S188" s="27" t="str">
        <f>IF(O188="","",O188*(1-'Core List'!$Q$525))</f>
        <v/>
      </c>
    </row>
    <row r="189" spans="1:19" x14ac:dyDescent="0.3">
      <c r="A189" s="127" t="s">
        <v>8</v>
      </c>
      <c r="B189" s="128" t="s">
        <v>1469</v>
      </c>
      <c r="C189" s="127" t="s">
        <v>1464</v>
      </c>
      <c r="D189" s="127" t="s">
        <v>1470</v>
      </c>
      <c r="E189" s="127" t="s">
        <v>8</v>
      </c>
      <c r="F189" s="129"/>
      <c r="G189" s="128" t="s">
        <v>943</v>
      </c>
      <c r="H189" s="128" t="s">
        <v>1076</v>
      </c>
      <c r="I189" s="130">
        <v>43880</v>
      </c>
      <c r="J189" s="128">
        <v>810</v>
      </c>
      <c r="K189" s="128" t="s">
        <v>1003</v>
      </c>
      <c r="L189" s="128" t="s">
        <v>1011</v>
      </c>
      <c r="M189" s="128" t="s">
        <v>947</v>
      </c>
      <c r="N189" s="131">
        <v>21.99</v>
      </c>
      <c r="O189" s="126" t="str">
        <f t="shared" si="8"/>
        <v/>
      </c>
      <c r="R189" s="27" t="str">
        <f t="shared" si="10"/>
        <v/>
      </c>
      <c r="S189" s="27" t="str">
        <f>IF(O189="","",O189*(1-'Core List'!$Q$525))</f>
        <v/>
      </c>
    </row>
    <row r="190" spans="1:19" x14ac:dyDescent="0.3">
      <c r="A190" s="127" t="s">
        <v>8</v>
      </c>
      <c r="B190" s="128" t="s">
        <v>1471</v>
      </c>
      <c r="C190" s="127" t="s">
        <v>1472</v>
      </c>
      <c r="D190" s="127" t="s">
        <v>1473</v>
      </c>
      <c r="E190" s="127" t="s">
        <v>8</v>
      </c>
      <c r="F190" s="129"/>
      <c r="G190" s="128" t="s">
        <v>943</v>
      </c>
      <c r="H190" s="128" t="s">
        <v>944</v>
      </c>
      <c r="I190" s="130">
        <v>43943</v>
      </c>
      <c r="J190" s="129"/>
      <c r="K190" s="128" t="s">
        <v>1003</v>
      </c>
      <c r="L190" s="128" t="s">
        <v>1011</v>
      </c>
      <c r="M190" s="128" t="s">
        <v>947</v>
      </c>
      <c r="N190" s="131">
        <v>20.99</v>
      </c>
      <c r="O190" s="126" t="str">
        <f t="shared" si="8"/>
        <v/>
      </c>
      <c r="R190" s="27" t="str">
        <f t="shared" si="10"/>
        <v/>
      </c>
      <c r="S190" s="27" t="str">
        <f>IF(O190="","",O190*(1-'Core List'!$Q$525))</f>
        <v/>
      </c>
    </row>
    <row r="191" spans="1:19" x14ac:dyDescent="0.3">
      <c r="A191" s="127" t="s">
        <v>8</v>
      </c>
      <c r="B191" s="128" t="s">
        <v>1474</v>
      </c>
      <c r="C191" s="127" t="s">
        <v>1475</v>
      </c>
      <c r="D191" s="127" t="s">
        <v>1476</v>
      </c>
      <c r="E191" s="127" t="s">
        <v>1477</v>
      </c>
      <c r="F191" s="128">
        <v>1</v>
      </c>
      <c r="G191" s="128" t="s">
        <v>943</v>
      </c>
      <c r="H191" s="128" t="s">
        <v>1076</v>
      </c>
      <c r="I191" s="130">
        <v>43880</v>
      </c>
      <c r="J191" s="129"/>
      <c r="K191" s="128" t="s">
        <v>1003</v>
      </c>
      <c r="L191" s="128" t="s">
        <v>1011</v>
      </c>
      <c r="M191" s="128" t="s">
        <v>947</v>
      </c>
      <c r="N191" s="131">
        <v>21.99</v>
      </c>
      <c r="O191" s="126" t="str">
        <f t="shared" si="8"/>
        <v/>
      </c>
      <c r="R191" s="27" t="str">
        <f t="shared" si="10"/>
        <v/>
      </c>
      <c r="S191" s="27" t="str">
        <f>IF(O191="","",O191*(1-'Core List'!$Q$525))</f>
        <v/>
      </c>
    </row>
    <row r="192" spans="1:19" x14ac:dyDescent="0.3">
      <c r="A192" s="127" t="s">
        <v>8</v>
      </c>
      <c r="B192" s="128" t="s">
        <v>1478</v>
      </c>
      <c r="C192" s="127" t="s">
        <v>1479</v>
      </c>
      <c r="D192" s="127" t="s">
        <v>1480</v>
      </c>
      <c r="E192" s="127" t="s">
        <v>1481</v>
      </c>
      <c r="F192" s="129"/>
      <c r="G192" s="128" t="s">
        <v>943</v>
      </c>
      <c r="H192" s="128" t="s">
        <v>972</v>
      </c>
      <c r="I192" s="130">
        <v>42221</v>
      </c>
      <c r="J192" s="128">
        <v>860</v>
      </c>
      <c r="K192" s="128" t="s">
        <v>1003</v>
      </c>
      <c r="L192" s="128" t="s">
        <v>1011</v>
      </c>
      <c r="M192" s="128" t="s">
        <v>947</v>
      </c>
      <c r="N192" s="131">
        <v>20.99</v>
      </c>
      <c r="O192" s="126" t="str">
        <f t="shared" si="8"/>
        <v/>
      </c>
      <c r="R192" s="27" t="str">
        <f t="shared" si="10"/>
        <v/>
      </c>
      <c r="S192" s="27" t="str">
        <f>IF(O192="","",O192*(1-'Core List'!$Q$525))</f>
        <v/>
      </c>
    </row>
    <row r="193" spans="1:19" x14ac:dyDescent="0.3">
      <c r="A193" s="127" t="s">
        <v>8</v>
      </c>
      <c r="B193" s="128" t="s">
        <v>1482</v>
      </c>
      <c r="C193" s="127" t="s">
        <v>1292</v>
      </c>
      <c r="D193" s="127" t="s">
        <v>1483</v>
      </c>
      <c r="E193" s="127" t="s">
        <v>8</v>
      </c>
      <c r="F193" s="129"/>
      <c r="G193" s="128" t="s">
        <v>943</v>
      </c>
      <c r="H193" s="128" t="s">
        <v>944</v>
      </c>
      <c r="I193" s="130">
        <v>43943</v>
      </c>
      <c r="J193" s="129"/>
      <c r="K193" s="128" t="s">
        <v>1003</v>
      </c>
      <c r="L193" s="128" t="s">
        <v>1011</v>
      </c>
      <c r="M193" s="128" t="s">
        <v>947</v>
      </c>
      <c r="N193" s="131">
        <v>20.99</v>
      </c>
      <c r="O193" s="126" t="str">
        <f t="shared" si="8"/>
        <v/>
      </c>
      <c r="R193" s="27" t="str">
        <f t="shared" si="10"/>
        <v/>
      </c>
      <c r="S193" s="27" t="str">
        <f>IF(O193="","",O193*(1-'Core List'!$Q$525))</f>
        <v/>
      </c>
    </row>
    <row r="194" spans="1:19" x14ac:dyDescent="0.3">
      <c r="A194" s="127" t="s">
        <v>8</v>
      </c>
      <c r="B194" s="128" t="s">
        <v>1484</v>
      </c>
      <c r="C194" s="127" t="s">
        <v>1485</v>
      </c>
      <c r="D194" s="127" t="s">
        <v>1486</v>
      </c>
      <c r="E194" s="127" t="s">
        <v>8</v>
      </c>
      <c r="F194" s="129"/>
      <c r="G194" s="128" t="s">
        <v>943</v>
      </c>
      <c r="H194" s="128" t="s">
        <v>1105</v>
      </c>
      <c r="I194" s="130">
        <v>41369</v>
      </c>
      <c r="J194" s="128">
        <v>790</v>
      </c>
      <c r="K194" s="128" t="s">
        <v>1003</v>
      </c>
      <c r="L194" s="128" t="s">
        <v>1011</v>
      </c>
      <c r="M194" s="128" t="s">
        <v>947</v>
      </c>
      <c r="N194" s="131">
        <v>19.989999999999998</v>
      </c>
      <c r="O194" s="126" t="str">
        <f t="shared" si="8"/>
        <v/>
      </c>
      <c r="R194" s="27" t="str">
        <f t="shared" si="10"/>
        <v/>
      </c>
      <c r="S194" s="27" t="str">
        <f>IF(O194="","",O194*(1-'Core List'!$Q$525))</f>
        <v/>
      </c>
    </row>
    <row r="195" spans="1:19" x14ac:dyDescent="0.3">
      <c r="A195" s="127" t="s">
        <v>8</v>
      </c>
      <c r="B195" s="128" t="s">
        <v>1487</v>
      </c>
      <c r="C195" s="127" t="s">
        <v>1488</v>
      </c>
      <c r="D195" s="127" t="s">
        <v>1489</v>
      </c>
      <c r="E195" s="127" t="s">
        <v>8</v>
      </c>
      <c r="F195" s="129"/>
      <c r="G195" s="128" t="s">
        <v>943</v>
      </c>
      <c r="H195" s="128" t="s">
        <v>1076</v>
      </c>
      <c r="I195" s="130">
        <v>43880</v>
      </c>
      <c r="J195" s="129"/>
      <c r="K195" s="128" t="s">
        <v>1003</v>
      </c>
      <c r="L195" s="128" t="s">
        <v>1011</v>
      </c>
      <c r="M195" s="128" t="s">
        <v>947</v>
      </c>
      <c r="N195" s="131">
        <v>21.99</v>
      </c>
      <c r="O195" s="126" t="str">
        <f t="shared" si="8"/>
        <v/>
      </c>
      <c r="R195" s="27" t="str">
        <f t="shared" si="10"/>
        <v/>
      </c>
      <c r="S195" s="27" t="str">
        <f>IF(O195="","",O195*(1-'Core List'!$Q$525))</f>
        <v/>
      </c>
    </row>
    <row r="196" spans="1:19" x14ac:dyDescent="0.3">
      <c r="A196" s="127" t="s">
        <v>8</v>
      </c>
      <c r="B196" s="128" t="s">
        <v>1490</v>
      </c>
      <c r="C196" s="127" t="s">
        <v>1491</v>
      </c>
      <c r="D196" s="127" t="s">
        <v>1492</v>
      </c>
      <c r="E196" s="127" t="s">
        <v>8</v>
      </c>
      <c r="F196" s="129"/>
      <c r="G196" s="128" t="s">
        <v>943</v>
      </c>
      <c r="H196" s="128" t="s">
        <v>1084</v>
      </c>
      <c r="I196" s="130">
        <v>43852</v>
      </c>
      <c r="J196" s="129"/>
      <c r="K196" s="128" t="s">
        <v>1003</v>
      </c>
      <c r="L196" s="128" t="s">
        <v>1011</v>
      </c>
      <c r="M196" s="128" t="s">
        <v>947</v>
      </c>
      <c r="N196" s="131">
        <v>21.99</v>
      </c>
      <c r="O196" s="126" t="str">
        <f t="shared" si="8"/>
        <v/>
      </c>
      <c r="R196" s="27" t="str">
        <f t="shared" si="10"/>
        <v/>
      </c>
      <c r="S196" s="27" t="str">
        <f>IF(O196="","",O196*(1-'Core List'!$Q$525))</f>
        <v/>
      </c>
    </row>
    <row r="197" spans="1:19" x14ac:dyDescent="0.3">
      <c r="A197" s="127" t="s">
        <v>8</v>
      </c>
      <c r="B197" s="128" t="s">
        <v>1493</v>
      </c>
      <c r="C197" s="127" t="s">
        <v>1494</v>
      </c>
      <c r="D197" s="127" t="s">
        <v>1495</v>
      </c>
      <c r="E197" s="127" t="s">
        <v>8</v>
      </c>
      <c r="F197" s="129"/>
      <c r="G197" s="128" t="s">
        <v>943</v>
      </c>
      <c r="H197" s="128" t="s">
        <v>944</v>
      </c>
      <c r="I197" s="130">
        <v>43901</v>
      </c>
      <c r="J197" s="129"/>
      <c r="K197" s="128" t="s">
        <v>1003</v>
      </c>
      <c r="L197" s="128" t="s">
        <v>1011</v>
      </c>
      <c r="M197" s="128" t="s">
        <v>947</v>
      </c>
      <c r="N197" s="131">
        <v>21.99</v>
      </c>
      <c r="O197" s="126" t="str">
        <f t="shared" si="8"/>
        <v/>
      </c>
      <c r="R197" s="27" t="str">
        <f t="shared" si="10"/>
        <v/>
      </c>
      <c r="S197" s="27" t="str">
        <f>IF(O197="","",O197*(1-'Core List'!$Q$525))</f>
        <v/>
      </c>
    </row>
    <row r="198" spans="1:19" x14ac:dyDescent="0.3">
      <c r="A198" s="127" t="s">
        <v>8</v>
      </c>
      <c r="B198" s="128" t="s">
        <v>1496</v>
      </c>
      <c r="C198" s="127" t="s">
        <v>1073</v>
      </c>
      <c r="D198" s="127" t="s">
        <v>1497</v>
      </c>
      <c r="E198" s="127" t="s">
        <v>1075</v>
      </c>
      <c r="F198" s="128">
        <v>10</v>
      </c>
      <c r="G198" s="128" t="s">
        <v>1327</v>
      </c>
      <c r="H198" s="128" t="s">
        <v>1076</v>
      </c>
      <c r="I198" s="130">
        <v>43852</v>
      </c>
      <c r="J198" s="128">
        <v>740</v>
      </c>
      <c r="K198" s="128" t="s">
        <v>1003</v>
      </c>
      <c r="L198" s="128" t="s">
        <v>1011</v>
      </c>
      <c r="M198" s="128" t="s">
        <v>947</v>
      </c>
      <c r="N198" s="131">
        <v>12.99</v>
      </c>
      <c r="O198" s="126" t="str">
        <f t="shared" si="8"/>
        <v/>
      </c>
      <c r="R198" s="27" t="str">
        <f t="shared" si="10"/>
        <v/>
      </c>
      <c r="S198" s="27" t="str">
        <f>IF(O198="","",O198*(1-'Core List'!$Q$525))</f>
        <v/>
      </c>
    </row>
    <row r="199" spans="1:19" x14ac:dyDescent="0.3">
      <c r="A199" s="127" t="s">
        <v>8</v>
      </c>
      <c r="B199" s="128" t="s">
        <v>1498</v>
      </c>
      <c r="C199" s="127" t="s">
        <v>1073</v>
      </c>
      <c r="D199" s="127" t="s">
        <v>1497</v>
      </c>
      <c r="E199" s="127" t="s">
        <v>1075</v>
      </c>
      <c r="F199" s="128">
        <v>10</v>
      </c>
      <c r="G199" s="128" t="s">
        <v>943</v>
      </c>
      <c r="H199" s="128" t="s">
        <v>1076</v>
      </c>
      <c r="I199" s="130">
        <v>43852</v>
      </c>
      <c r="J199" s="128">
        <v>740</v>
      </c>
      <c r="K199" s="128" t="s">
        <v>1003</v>
      </c>
      <c r="L199" s="128" t="s">
        <v>1011</v>
      </c>
      <c r="M199" s="128" t="s">
        <v>947</v>
      </c>
      <c r="N199" s="131">
        <v>21.99</v>
      </c>
      <c r="O199" s="126" t="str">
        <f t="shared" si="8"/>
        <v/>
      </c>
      <c r="R199" s="27" t="str">
        <f t="shared" si="10"/>
        <v/>
      </c>
      <c r="S199" s="27" t="str">
        <f>IF(O199="","",O199*(1-'Core List'!$Q$525))</f>
        <v/>
      </c>
    </row>
    <row r="200" spans="1:19" x14ac:dyDescent="0.3">
      <c r="A200" s="127" t="s">
        <v>8</v>
      </c>
      <c r="B200" s="128" t="s">
        <v>1499</v>
      </c>
      <c r="C200" s="127" t="s">
        <v>1073</v>
      </c>
      <c r="D200" s="127" t="s">
        <v>1500</v>
      </c>
      <c r="E200" s="127" t="s">
        <v>1075</v>
      </c>
      <c r="F200" s="128">
        <v>8</v>
      </c>
      <c r="G200" s="128" t="s">
        <v>1327</v>
      </c>
      <c r="H200" s="128" t="s">
        <v>1076</v>
      </c>
      <c r="I200" s="130">
        <v>43852</v>
      </c>
      <c r="J200" s="128">
        <v>750</v>
      </c>
      <c r="K200" s="128" t="s">
        <v>1003</v>
      </c>
      <c r="L200" s="128" t="s">
        <v>1011</v>
      </c>
      <c r="M200" s="128" t="s">
        <v>947</v>
      </c>
      <c r="N200" s="131">
        <v>12.99</v>
      </c>
      <c r="O200" s="126" t="str">
        <f t="shared" si="8"/>
        <v/>
      </c>
      <c r="R200" s="27" t="str">
        <f t="shared" si="10"/>
        <v/>
      </c>
      <c r="S200" s="27" t="str">
        <f>IF(O200="","",O200*(1-'Core List'!$Q$525))</f>
        <v/>
      </c>
    </row>
    <row r="201" spans="1:19" x14ac:dyDescent="0.3">
      <c r="A201" s="127" t="s">
        <v>8</v>
      </c>
      <c r="B201" s="128" t="s">
        <v>1501</v>
      </c>
      <c r="C201" s="127" t="s">
        <v>1073</v>
      </c>
      <c r="D201" s="127" t="s">
        <v>1500</v>
      </c>
      <c r="E201" s="127" t="s">
        <v>1075</v>
      </c>
      <c r="F201" s="128">
        <v>8</v>
      </c>
      <c r="G201" s="128" t="s">
        <v>943</v>
      </c>
      <c r="H201" s="128" t="s">
        <v>1076</v>
      </c>
      <c r="I201" s="130">
        <v>43852</v>
      </c>
      <c r="J201" s="128">
        <v>750</v>
      </c>
      <c r="K201" s="128" t="s">
        <v>1003</v>
      </c>
      <c r="L201" s="128" t="s">
        <v>1011</v>
      </c>
      <c r="M201" s="128" t="s">
        <v>947</v>
      </c>
      <c r="N201" s="131">
        <v>21.99</v>
      </c>
      <c r="O201" s="126" t="str">
        <f t="shared" ref="O201:O264" si="11">IF(A201="","",N201*A201)</f>
        <v/>
      </c>
      <c r="R201" s="27" t="str">
        <f t="shared" si="10"/>
        <v/>
      </c>
      <c r="S201" s="27" t="str">
        <f>IF(O201="","",O201*(1-'Core List'!$Q$525))</f>
        <v/>
      </c>
    </row>
    <row r="202" spans="1:19" x14ac:dyDescent="0.3">
      <c r="A202" s="127" t="s">
        <v>8</v>
      </c>
      <c r="B202" s="128" t="s">
        <v>1502</v>
      </c>
      <c r="C202" s="127" t="s">
        <v>1073</v>
      </c>
      <c r="D202" s="127" t="s">
        <v>1503</v>
      </c>
      <c r="E202" s="127" t="s">
        <v>1075</v>
      </c>
      <c r="F202" s="128">
        <v>6</v>
      </c>
      <c r="G202" s="128" t="s">
        <v>943</v>
      </c>
      <c r="H202" s="128" t="s">
        <v>1076</v>
      </c>
      <c r="I202" s="130">
        <v>43852</v>
      </c>
      <c r="J202" s="128">
        <v>730</v>
      </c>
      <c r="K202" s="128" t="s">
        <v>1003</v>
      </c>
      <c r="L202" s="128" t="s">
        <v>1011</v>
      </c>
      <c r="M202" s="128" t="s">
        <v>947</v>
      </c>
      <c r="N202" s="131">
        <v>21.99</v>
      </c>
      <c r="O202" s="126" t="str">
        <f t="shared" si="11"/>
        <v/>
      </c>
      <c r="R202" s="27" t="str">
        <f t="shared" ref="R202:R265" si="12">IF(O202="","",B202)</f>
        <v/>
      </c>
      <c r="S202" s="27" t="str">
        <f>IF(O202="","",O202*(1-'Core List'!$Q$525))</f>
        <v/>
      </c>
    </row>
    <row r="203" spans="1:19" x14ac:dyDescent="0.3">
      <c r="A203" s="127" t="s">
        <v>8</v>
      </c>
      <c r="B203" s="128" t="s">
        <v>1504</v>
      </c>
      <c r="C203" s="127" t="s">
        <v>1073</v>
      </c>
      <c r="D203" s="127" t="s">
        <v>1503</v>
      </c>
      <c r="E203" s="127" t="s">
        <v>1075</v>
      </c>
      <c r="F203" s="128">
        <v>6</v>
      </c>
      <c r="G203" s="128" t="s">
        <v>1327</v>
      </c>
      <c r="H203" s="128" t="s">
        <v>1076</v>
      </c>
      <c r="I203" s="130">
        <v>43852</v>
      </c>
      <c r="J203" s="128">
        <v>730</v>
      </c>
      <c r="K203" s="128" t="s">
        <v>1003</v>
      </c>
      <c r="L203" s="128" t="s">
        <v>1011</v>
      </c>
      <c r="M203" s="128" t="s">
        <v>947</v>
      </c>
      <c r="N203" s="131">
        <v>12.99</v>
      </c>
      <c r="O203" s="126" t="str">
        <f t="shared" si="11"/>
        <v/>
      </c>
      <c r="R203" s="27" t="str">
        <f t="shared" si="12"/>
        <v/>
      </c>
      <c r="S203" s="27" t="str">
        <f>IF(O203="","",O203*(1-'Core List'!$Q$525))</f>
        <v/>
      </c>
    </row>
    <row r="204" spans="1:19" x14ac:dyDescent="0.3">
      <c r="A204" s="127" t="s">
        <v>8</v>
      </c>
      <c r="B204" s="128" t="s">
        <v>1505</v>
      </c>
      <c r="C204" s="127" t="s">
        <v>1073</v>
      </c>
      <c r="D204" s="127" t="s">
        <v>1506</v>
      </c>
      <c r="E204" s="127" t="s">
        <v>1075</v>
      </c>
      <c r="F204" s="128">
        <v>9</v>
      </c>
      <c r="G204" s="128" t="s">
        <v>943</v>
      </c>
      <c r="H204" s="128" t="s">
        <v>1076</v>
      </c>
      <c r="I204" s="130">
        <v>43852</v>
      </c>
      <c r="J204" s="128">
        <v>710</v>
      </c>
      <c r="K204" s="128" t="s">
        <v>1003</v>
      </c>
      <c r="L204" s="128" t="s">
        <v>1011</v>
      </c>
      <c r="M204" s="128" t="s">
        <v>947</v>
      </c>
      <c r="N204" s="131">
        <v>21.99</v>
      </c>
      <c r="O204" s="126" t="str">
        <f t="shared" si="11"/>
        <v/>
      </c>
      <c r="R204" s="27" t="str">
        <f t="shared" si="12"/>
        <v/>
      </c>
      <c r="S204" s="27" t="str">
        <f>IF(O204="","",O204*(1-'Core List'!$Q$525))</f>
        <v/>
      </c>
    </row>
    <row r="205" spans="1:19" x14ac:dyDescent="0.3">
      <c r="A205" s="127" t="s">
        <v>8</v>
      </c>
      <c r="B205" s="128" t="s">
        <v>1507</v>
      </c>
      <c r="C205" s="127" t="s">
        <v>1073</v>
      </c>
      <c r="D205" s="127" t="s">
        <v>1506</v>
      </c>
      <c r="E205" s="127" t="s">
        <v>1075</v>
      </c>
      <c r="F205" s="128">
        <v>9</v>
      </c>
      <c r="G205" s="128" t="s">
        <v>1327</v>
      </c>
      <c r="H205" s="128" t="s">
        <v>1076</v>
      </c>
      <c r="I205" s="130">
        <v>43852</v>
      </c>
      <c r="J205" s="128">
        <v>710</v>
      </c>
      <c r="K205" s="128" t="s">
        <v>1003</v>
      </c>
      <c r="L205" s="128" t="s">
        <v>1011</v>
      </c>
      <c r="M205" s="128" t="s">
        <v>947</v>
      </c>
      <c r="N205" s="131">
        <v>12.99</v>
      </c>
      <c r="O205" s="126" t="str">
        <f t="shared" si="11"/>
        <v/>
      </c>
      <c r="R205" s="27" t="str">
        <f t="shared" si="12"/>
        <v/>
      </c>
      <c r="S205" s="27" t="str">
        <f>IF(O205="","",O205*(1-'Core List'!$Q$525))</f>
        <v/>
      </c>
    </row>
    <row r="206" spans="1:19" x14ac:dyDescent="0.3">
      <c r="A206" s="127" t="s">
        <v>8</v>
      </c>
      <c r="B206" s="128" t="s">
        <v>1508</v>
      </c>
      <c r="C206" s="127" t="s">
        <v>1073</v>
      </c>
      <c r="D206" s="127" t="s">
        <v>1509</v>
      </c>
      <c r="E206" s="127" t="s">
        <v>1075</v>
      </c>
      <c r="F206" s="128">
        <v>5</v>
      </c>
      <c r="G206" s="128" t="s">
        <v>943</v>
      </c>
      <c r="H206" s="128" t="s">
        <v>1076</v>
      </c>
      <c r="I206" s="130">
        <v>43852</v>
      </c>
      <c r="J206" s="128">
        <v>790</v>
      </c>
      <c r="K206" s="128" t="s">
        <v>1003</v>
      </c>
      <c r="L206" s="128" t="s">
        <v>1011</v>
      </c>
      <c r="M206" s="128" t="s">
        <v>947</v>
      </c>
      <c r="N206" s="131">
        <v>21.99</v>
      </c>
      <c r="O206" s="126" t="str">
        <f t="shared" si="11"/>
        <v/>
      </c>
      <c r="R206" s="27" t="str">
        <f t="shared" si="12"/>
        <v/>
      </c>
      <c r="S206" s="27" t="str">
        <f>IF(O206="","",O206*(1-'Core List'!$Q$525))</f>
        <v/>
      </c>
    </row>
    <row r="207" spans="1:19" x14ac:dyDescent="0.3">
      <c r="A207" s="127" t="s">
        <v>8</v>
      </c>
      <c r="B207" s="128" t="s">
        <v>1510</v>
      </c>
      <c r="C207" s="127" t="s">
        <v>1073</v>
      </c>
      <c r="D207" s="127" t="s">
        <v>1509</v>
      </c>
      <c r="E207" s="127" t="s">
        <v>1075</v>
      </c>
      <c r="F207" s="128">
        <v>5</v>
      </c>
      <c r="G207" s="128" t="s">
        <v>1327</v>
      </c>
      <c r="H207" s="128" t="s">
        <v>1076</v>
      </c>
      <c r="I207" s="130">
        <v>43852</v>
      </c>
      <c r="J207" s="128">
        <v>790</v>
      </c>
      <c r="K207" s="128" t="s">
        <v>1003</v>
      </c>
      <c r="L207" s="128" t="s">
        <v>1011</v>
      </c>
      <c r="M207" s="128" t="s">
        <v>947</v>
      </c>
      <c r="N207" s="131">
        <v>12.99</v>
      </c>
      <c r="O207" s="126" t="str">
        <f t="shared" si="11"/>
        <v/>
      </c>
      <c r="R207" s="27" t="str">
        <f t="shared" si="12"/>
        <v/>
      </c>
      <c r="S207" s="27" t="str">
        <f>IF(O207="","",O207*(1-'Core List'!$Q$525))</f>
        <v/>
      </c>
    </row>
    <row r="208" spans="1:19" x14ac:dyDescent="0.3">
      <c r="A208" s="127" t="s">
        <v>8</v>
      </c>
      <c r="B208" s="128" t="s">
        <v>1511</v>
      </c>
      <c r="C208" s="127" t="s">
        <v>1073</v>
      </c>
      <c r="D208" s="127" t="s">
        <v>1512</v>
      </c>
      <c r="E208" s="127" t="s">
        <v>1075</v>
      </c>
      <c r="F208" s="128">
        <v>4</v>
      </c>
      <c r="G208" s="128" t="s">
        <v>943</v>
      </c>
      <c r="H208" s="128" t="s">
        <v>1076</v>
      </c>
      <c r="I208" s="130">
        <v>43852</v>
      </c>
      <c r="J208" s="128">
        <v>770</v>
      </c>
      <c r="K208" s="128" t="s">
        <v>1003</v>
      </c>
      <c r="L208" s="128" t="s">
        <v>1011</v>
      </c>
      <c r="M208" s="128" t="s">
        <v>947</v>
      </c>
      <c r="N208" s="131">
        <v>21.99</v>
      </c>
      <c r="O208" s="126" t="str">
        <f t="shared" si="11"/>
        <v/>
      </c>
      <c r="R208" s="27" t="str">
        <f t="shared" si="12"/>
        <v/>
      </c>
      <c r="S208" s="27" t="str">
        <f>IF(O208="","",O208*(1-'Core List'!$Q$525))</f>
        <v/>
      </c>
    </row>
    <row r="209" spans="1:19" x14ac:dyDescent="0.3">
      <c r="A209" s="127" t="s">
        <v>8</v>
      </c>
      <c r="B209" s="128" t="s">
        <v>1513</v>
      </c>
      <c r="C209" s="127" t="s">
        <v>1073</v>
      </c>
      <c r="D209" s="127" t="s">
        <v>1512</v>
      </c>
      <c r="E209" s="127" t="s">
        <v>1075</v>
      </c>
      <c r="F209" s="128">
        <v>4</v>
      </c>
      <c r="G209" s="128" t="s">
        <v>1327</v>
      </c>
      <c r="H209" s="128" t="s">
        <v>1076</v>
      </c>
      <c r="I209" s="130">
        <v>43852</v>
      </c>
      <c r="J209" s="128">
        <v>770</v>
      </c>
      <c r="K209" s="128" t="s">
        <v>1003</v>
      </c>
      <c r="L209" s="128" t="s">
        <v>1011</v>
      </c>
      <c r="M209" s="128" t="s">
        <v>947</v>
      </c>
      <c r="N209" s="131">
        <v>12.99</v>
      </c>
      <c r="O209" s="126" t="str">
        <f t="shared" si="11"/>
        <v/>
      </c>
      <c r="R209" s="27" t="str">
        <f t="shared" si="12"/>
        <v/>
      </c>
      <c r="S209" s="27" t="str">
        <f>IF(O209="","",O209*(1-'Core List'!$Q$525))</f>
        <v/>
      </c>
    </row>
    <row r="210" spans="1:19" x14ac:dyDescent="0.3">
      <c r="A210" s="127" t="s">
        <v>8</v>
      </c>
      <c r="B210" s="128" t="s">
        <v>1514</v>
      </c>
      <c r="C210" s="127" t="s">
        <v>1073</v>
      </c>
      <c r="D210" s="127" t="s">
        <v>1515</v>
      </c>
      <c r="E210" s="127" t="s">
        <v>1075</v>
      </c>
      <c r="F210" s="128">
        <v>3</v>
      </c>
      <c r="G210" s="128" t="s">
        <v>943</v>
      </c>
      <c r="H210" s="128" t="s">
        <v>1076</v>
      </c>
      <c r="I210" s="130">
        <v>43852</v>
      </c>
      <c r="J210" s="128">
        <v>730</v>
      </c>
      <c r="K210" s="128" t="s">
        <v>1003</v>
      </c>
      <c r="L210" s="128" t="s">
        <v>1011</v>
      </c>
      <c r="M210" s="128" t="s">
        <v>947</v>
      </c>
      <c r="N210" s="131">
        <v>21.99</v>
      </c>
      <c r="O210" s="126" t="str">
        <f t="shared" si="11"/>
        <v/>
      </c>
      <c r="R210" s="27" t="str">
        <f t="shared" si="12"/>
        <v/>
      </c>
      <c r="S210" s="27" t="str">
        <f>IF(O210="","",O210*(1-'Core List'!$Q$525))</f>
        <v/>
      </c>
    </row>
    <row r="211" spans="1:19" x14ac:dyDescent="0.3">
      <c r="A211" s="127" t="s">
        <v>8</v>
      </c>
      <c r="B211" s="128" t="s">
        <v>1516</v>
      </c>
      <c r="C211" s="127" t="s">
        <v>1073</v>
      </c>
      <c r="D211" s="127" t="s">
        <v>1517</v>
      </c>
      <c r="E211" s="127" t="s">
        <v>1075</v>
      </c>
      <c r="F211" s="128">
        <v>12</v>
      </c>
      <c r="G211" s="128" t="s">
        <v>943</v>
      </c>
      <c r="H211" s="128" t="s">
        <v>1076</v>
      </c>
      <c r="I211" s="130">
        <v>43852</v>
      </c>
      <c r="J211" s="128">
        <v>770</v>
      </c>
      <c r="K211" s="128" t="s">
        <v>1003</v>
      </c>
      <c r="L211" s="128" t="s">
        <v>1011</v>
      </c>
      <c r="M211" s="128" t="s">
        <v>947</v>
      </c>
      <c r="N211" s="131">
        <v>21.99</v>
      </c>
      <c r="O211" s="126" t="str">
        <f t="shared" si="11"/>
        <v/>
      </c>
      <c r="R211" s="27" t="str">
        <f t="shared" si="12"/>
        <v/>
      </c>
      <c r="S211" s="27" t="str">
        <f>IF(O211="","",O211*(1-'Core List'!$Q$525))</f>
        <v/>
      </c>
    </row>
    <row r="212" spans="1:19" x14ac:dyDescent="0.3">
      <c r="A212" s="127" t="s">
        <v>8</v>
      </c>
      <c r="B212" s="128" t="s">
        <v>1518</v>
      </c>
      <c r="C212" s="127" t="s">
        <v>1073</v>
      </c>
      <c r="D212" s="127" t="s">
        <v>1519</v>
      </c>
      <c r="E212" s="127" t="s">
        <v>1075</v>
      </c>
      <c r="F212" s="128">
        <v>11</v>
      </c>
      <c r="G212" s="128" t="s">
        <v>943</v>
      </c>
      <c r="H212" s="128" t="s">
        <v>1076</v>
      </c>
      <c r="I212" s="130">
        <v>43852</v>
      </c>
      <c r="J212" s="128">
        <v>760</v>
      </c>
      <c r="K212" s="128" t="s">
        <v>1003</v>
      </c>
      <c r="L212" s="128" t="s">
        <v>1011</v>
      </c>
      <c r="M212" s="128" t="s">
        <v>947</v>
      </c>
      <c r="N212" s="131">
        <v>21.99</v>
      </c>
      <c r="O212" s="126" t="str">
        <f t="shared" si="11"/>
        <v/>
      </c>
      <c r="R212" s="27" t="str">
        <f t="shared" si="12"/>
        <v/>
      </c>
      <c r="S212" s="27" t="str">
        <f>IF(O212="","",O212*(1-'Core List'!$Q$525))</f>
        <v/>
      </c>
    </row>
    <row r="213" spans="1:19" x14ac:dyDescent="0.3">
      <c r="A213" s="127" t="s">
        <v>8</v>
      </c>
      <c r="B213" s="128" t="s">
        <v>1520</v>
      </c>
      <c r="C213" s="127" t="s">
        <v>1073</v>
      </c>
      <c r="D213" s="127" t="s">
        <v>1521</v>
      </c>
      <c r="E213" s="127" t="s">
        <v>1075</v>
      </c>
      <c r="F213" s="128">
        <v>2</v>
      </c>
      <c r="G213" s="128" t="s">
        <v>1327</v>
      </c>
      <c r="H213" s="128" t="s">
        <v>1076</v>
      </c>
      <c r="I213" s="130">
        <v>43852</v>
      </c>
      <c r="J213" s="128">
        <v>750</v>
      </c>
      <c r="K213" s="128" t="s">
        <v>1003</v>
      </c>
      <c r="L213" s="128" t="s">
        <v>1011</v>
      </c>
      <c r="M213" s="128" t="s">
        <v>947</v>
      </c>
      <c r="N213" s="131">
        <v>12.99</v>
      </c>
      <c r="O213" s="126" t="str">
        <f t="shared" si="11"/>
        <v/>
      </c>
      <c r="R213" s="27" t="str">
        <f t="shared" si="12"/>
        <v/>
      </c>
      <c r="S213" s="27" t="str">
        <f>IF(O213="","",O213*(1-'Core List'!$Q$525))</f>
        <v/>
      </c>
    </row>
    <row r="214" spans="1:19" x14ac:dyDescent="0.3">
      <c r="A214" s="127" t="s">
        <v>8</v>
      </c>
      <c r="B214" s="128" t="s">
        <v>1522</v>
      </c>
      <c r="C214" s="127" t="s">
        <v>1073</v>
      </c>
      <c r="D214" s="127" t="s">
        <v>1521</v>
      </c>
      <c r="E214" s="127" t="s">
        <v>1075</v>
      </c>
      <c r="F214" s="128">
        <v>2</v>
      </c>
      <c r="G214" s="128" t="s">
        <v>943</v>
      </c>
      <c r="H214" s="128" t="s">
        <v>1076</v>
      </c>
      <c r="I214" s="130">
        <v>43852</v>
      </c>
      <c r="J214" s="128">
        <v>750</v>
      </c>
      <c r="K214" s="128" t="s">
        <v>1003</v>
      </c>
      <c r="L214" s="128" t="s">
        <v>1011</v>
      </c>
      <c r="M214" s="128" t="s">
        <v>947</v>
      </c>
      <c r="N214" s="131">
        <v>21.99</v>
      </c>
      <c r="O214" s="126" t="str">
        <f t="shared" si="11"/>
        <v/>
      </c>
      <c r="R214" s="27" t="str">
        <f t="shared" si="12"/>
        <v/>
      </c>
      <c r="S214" s="27" t="str">
        <f>IF(O214="","",O214*(1-'Core List'!$Q$525))</f>
        <v/>
      </c>
    </row>
    <row r="215" spans="1:19" x14ac:dyDescent="0.3">
      <c r="A215" s="127" t="s">
        <v>8</v>
      </c>
      <c r="B215" s="128" t="s">
        <v>1523</v>
      </c>
      <c r="C215" s="127" t="s">
        <v>1073</v>
      </c>
      <c r="D215" s="127" t="s">
        <v>1524</v>
      </c>
      <c r="E215" s="127" t="s">
        <v>1075</v>
      </c>
      <c r="F215" s="128">
        <v>13</v>
      </c>
      <c r="G215" s="128" t="s">
        <v>943</v>
      </c>
      <c r="H215" s="128" t="s">
        <v>1076</v>
      </c>
      <c r="I215" s="130">
        <v>43852</v>
      </c>
      <c r="J215" s="128">
        <v>750</v>
      </c>
      <c r="K215" s="128" t="s">
        <v>1003</v>
      </c>
      <c r="L215" s="128" t="s">
        <v>1011</v>
      </c>
      <c r="M215" s="128" t="s">
        <v>947</v>
      </c>
      <c r="N215" s="131">
        <v>21.99</v>
      </c>
      <c r="O215" s="126" t="str">
        <f t="shared" si="11"/>
        <v/>
      </c>
      <c r="R215" s="27" t="str">
        <f t="shared" si="12"/>
        <v/>
      </c>
      <c r="S215" s="27" t="str">
        <f>IF(O215="","",O215*(1-'Core List'!$Q$525))</f>
        <v/>
      </c>
    </row>
    <row r="216" spans="1:19" x14ac:dyDescent="0.3">
      <c r="A216" s="127" t="s">
        <v>8</v>
      </c>
      <c r="B216" s="128" t="s">
        <v>1525</v>
      </c>
      <c r="C216" s="127" t="s">
        <v>1073</v>
      </c>
      <c r="D216" s="127" t="s">
        <v>1526</v>
      </c>
      <c r="E216" s="127" t="s">
        <v>1075</v>
      </c>
      <c r="F216" s="128">
        <v>7</v>
      </c>
      <c r="G216" s="128" t="s">
        <v>1327</v>
      </c>
      <c r="H216" s="128" t="s">
        <v>1076</v>
      </c>
      <c r="I216" s="130">
        <v>43852</v>
      </c>
      <c r="J216" s="128">
        <v>790</v>
      </c>
      <c r="K216" s="128" t="s">
        <v>1003</v>
      </c>
      <c r="L216" s="128" t="s">
        <v>1011</v>
      </c>
      <c r="M216" s="128" t="s">
        <v>947</v>
      </c>
      <c r="N216" s="131">
        <v>12.99</v>
      </c>
      <c r="O216" s="126" t="str">
        <f t="shared" si="11"/>
        <v/>
      </c>
      <c r="R216" s="27" t="str">
        <f t="shared" si="12"/>
        <v/>
      </c>
      <c r="S216" s="27" t="str">
        <f>IF(O216="","",O216*(1-'Core List'!$Q$525))</f>
        <v/>
      </c>
    </row>
    <row r="217" spans="1:19" x14ac:dyDescent="0.3">
      <c r="A217" s="127" t="s">
        <v>8</v>
      </c>
      <c r="B217" s="128" t="s">
        <v>1527</v>
      </c>
      <c r="C217" s="127" t="s">
        <v>1073</v>
      </c>
      <c r="D217" s="127" t="s">
        <v>1526</v>
      </c>
      <c r="E217" s="127" t="s">
        <v>1075</v>
      </c>
      <c r="F217" s="128">
        <v>7</v>
      </c>
      <c r="G217" s="128" t="s">
        <v>943</v>
      </c>
      <c r="H217" s="128" t="s">
        <v>1076</v>
      </c>
      <c r="I217" s="130">
        <v>43852</v>
      </c>
      <c r="J217" s="128">
        <v>790</v>
      </c>
      <c r="K217" s="128" t="s">
        <v>1003</v>
      </c>
      <c r="L217" s="128" t="s">
        <v>1011</v>
      </c>
      <c r="M217" s="128" t="s">
        <v>947</v>
      </c>
      <c r="N217" s="131">
        <v>21.99</v>
      </c>
      <c r="O217" s="126" t="str">
        <f t="shared" si="11"/>
        <v/>
      </c>
      <c r="R217" s="27" t="str">
        <f t="shared" si="12"/>
        <v/>
      </c>
      <c r="S217" s="27" t="str">
        <f>IF(O217="","",O217*(1-'Core List'!$Q$525))</f>
        <v/>
      </c>
    </row>
    <row r="218" spans="1:19" x14ac:dyDescent="0.3">
      <c r="A218" s="127" t="s">
        <v>8</v>
      </c>
      <c r="B218" s="128" t="s">
        <v>1528</v>
      </c>
      <c r="C218" s="127" t="s">
        <v>1092</v>
      </c>
      <c r="D218" s="127" t="s">
        <v>1361</v>
      </c>
      <c r="E218" s="127" t="s">
        <v>1094</v>
      </c>
      <c r="F218" s="128">
        <v>18</v>
      </c>
      <c r="G218" s="128" t="s">
        <v>943</v>
      </c>
      <c r="H218" s="128" t="s">
        <v>959</v>
      </c>
      <c r="I218" s="130">
        <v>43852</v>
      </c>
      <c r="J218" s="128">
        <v>630</v>
      </c>
      <c r="K218" s="128" t="s">
        <v>1003</v>
      </c>
      <c r="L218" s="128" t="s">
        <v>1011</v>
      </c>
      <c r="M218" s="128" t="s">
        <v>947</v>
      </c>
      <c r="N218" s="131">
        <v>21.99</v>
      </c>
      <c r="O218" s="126" t="str">
        <f t="shared" si="11"/>
        <v/>
      </c>
      <c r="R218" s="27" t="str">
        <f t="shared" si="12"/>
        <v/>
      </c>
      <c r="S218" s="27" t="str">
        <f>IF(O218="","",O218*(1-'Core List'!$Q$525))</f>
        <v/>
      </c>
    </row>
    <row r="219" spans="1:19" x14ac:dyDescent="0.3">
      <c r="A219" s="127" t="s">
        <v>8</v>
      </c>
      <c r="B219" s="128" t="s">
        <v>1529</v>
      </c>
      <c r="C219" s="127" t="s">
        <v>1092</v>
      </c>
      <c r="D219" s="127" t="s">
        <v>1363</v>
      </c>
      <c r="E219" s="127" t="s">
        <v>1094</v>
      </c>
      <c r="F219" s="128">
        <v>16</v>
      </c>
      <c r="G219" s="128" t="s">
        <v>1327</v>
      </c>
      <c r="H219" s="128" t="s">
        <v>959</v>
      </c>
      <c r="I219" s="130">
        <v>43852</v>
      </c>
      <c r="J219" s="128">
        <v>630</v>
      </c>
      <c r="K219" s="128" t="s">
        <v>1003</v>
      </c>
      <c r="L219" s="128" t="s">
        <v>1011</v>
      </c>
      <c r="M219" s="128" t="s">
        <v>947</v>
      </c>
      <c r="N219" s="131">
        <v>12.99</v>
      </c>
      <c r="O219" s="126" t="str">
        <f t="shared" si="11"/>
        <v/>
      </c>
      <c r="R219" s="27" t="str">
        <f t="shared" si="12"/>
        <v/>
      </c>
      <c r="S219" s="27" t="str">
        <f>IF(O219="","",O219*(1-'Core List'!$Q$525))</f>
        <v/>
      </c>
    </row>
    <row r="220" spans="1:19" x14ac:dyDescent="0.3">
      <c r="A220" s="127" t="s">
        <v>8</v>
      </c>
      <c r="B220" s="128" t="s">
        <v>1530</v>
      </c>
      <c r="C220" s="127" t="s">
        <v>1092</v>
      </c>
      <c r="D220" s="127" t="s">
        <v>1365</v>
      </c>
      <c r="E220" s="127" t="s">
        <v>1094</v>
      </c>
      <c r="F220" s="128">
        <v>1</v>
      </c>
      <c r="G220" s="128" t="s">
        <v>943</v>
      </c>
      <c r="H220" s="128" t="s">
        <v>959</v>
      </c>
      <c r="I220" s="130">
        <v>43852</v>
      </c>
      <c r="J220" s="128">
        <v>590</v>
      </c>
      <c r="K220" s="128" t="s">
        <v>1003</v>
      </c>
      <c r="L220" s="128" t="s">
        <v>1011</v>
      </c>
      <c r="M220" s="128" t="s">
        <v>947</v>
      </c>
      <c r="N220" s="131">
        <v>21.99</v>
      </c>
      <c r="O220" s="126" t="str">
        <f t="shared" si="11"/>
        <v/>
      </c>
      <c r="R220" s="27" t="str">
        <f t="shared" si="12"/>
        <v/>
      </c>
      <c r="S220" s="27" t="str">
        <f>IF(O220="","",O220*(1-'Core List'!$Q$525))</f>
        <v/>
      </c>
    </row>
    <row r="221" spans="1:19" x14ac:dyDescent="0.3">
      <c r="A221" s="127" t="s">
        <v>8</v>
      </c>
      <c r="B221" s="128" t="s">
        <v>1531</v>
      </c>
      <c r="C221" s="127" t="s">
        <v>1532</v>
      </c>
      <c r="D221" s="127" t="s">
        <v>1533</v>
      </c>
      <c r="E221" s="127" t="s">
        <v>8</v>
      </c>
      <c r="F221" s="129"/>
      <c r="G221" s="128" t="s">
        <v>943</v>
      </c>
      <c r="H221" s="128" t="s">
        <v>944</v>
      </c>
      <c r="I221" s="130">
        <v>43872</v>
      </c>
      <c r="J221" s="128">
        <v>910</v>
      </c>
      <c r="K221" s="128" t="s">
        <v>1003</v>
      </c>
      <c r="L221" s="128" t="s">
        <v>1011</v>
      </c>
      <c r="M221" s="128" t="s">
        <v>947</v>
      </c>
      <c r="N221" s="131">
        <v>21.99</v>
      </c>
      <c r="O221" s="126" t="str">
        <f t="shared" si="11"/>
        <v/>
      </c>
      <c r="R221" s="27" t="str">
        <f t="shared" si="12"/>
        <v/>
      </c>
      <c r="S221" s="27" t="str">
        <f>IF(O221="","",O221*(1-'Core List'!$Q$525))</f>
        <v/>
      </c>
    </row>
    <row r="222" spans="1:19" x14ac:dyDescent="0.3">
      <c r="A222" s="127" t="s">
        <v>8</v>
      </c>
      <c r="B222" s="128" t="s">
        <v>1534</v>
      </c>
      <c r="C222" s="127" t="s">
        <v>1535</v>
      </c>
      <c r="D222" s="127" t="s">
        <v>1536</v>
      </c>
      <c r="E222" s="127" t="s">
        <v>8</v>
      </c>
      <c r="F222" s="129"/>
      <c r="G222" s="128" t="s">
        <v>943</v>
      </c>
      <c r="H222" s="128" t="s">
        <v>1105</v>
      </c>
      <c r="I222" s="130">
        <v>38889</v>
      </c>
      <c r="J222" s="128">
        <v>970</v>
      </c>
      <c r="K222" s="128" t="s">
        <v>1003</v>
      </c>
      <c r="L222" s="128" t="s">
        <v>1011</v>
      </c>
      <c r="M222" s="128" t="s">
        <v>947</v>
      </c>
      <c r="N222" s="131">
        <v>20.99</v>
      </c>
      <c r="O222" s="126" t="str">
        <f t="shared" si="11"/>
        <v/>
      </c>
      <c r="R222" s="27" t="str">
        <f t="shared" si="12"/>
        <v/>
      </c>
      <c r="S222" s="27" t="str">
        <f>IF(O222="","",O222*(1-'Core List'!$Q$525))</f>
        <v/>
      </c>
    </row>
    <row r="223" spans="1:19" x14ac:dyDescent="0.3">
      <c r="A223" s="127" t="s">
        <v>8</v>
      </c>
      <c r="B223" s="128" t="s">
        <v>1537</v>
      </c>
      <c r="C223" s="127" t="s">
        <v>1535</v>
      </c>
      <c r="D223" s="127" t="s">
        <v>1536</v>
      </c>
      <c r="E223" s="127" t="s">
        <v>8</v>
      </c>
      <c r="F223" s="129"/>
      <c r="G223" s="128" t="s">
        <v>1327</v>
      </c>
      <c r="H223" s="128" t="s">
        <v>1105</v>
      </c>
      <c r="I223" s="130">
        <v>38889</v>
      </c>
      <c r="J223" s="128">
        <v>970</v>
      </c>
      <c r="K223" s="128" t="s">
        <v>1003</v>
      </c>
      <c r="L223" s="128" t="s">
        <v>1011</v>
      </c>
      <c r="M223" s="128" t="s">
        <v>947</v>
      </c>
      <c r="N223" s="131">
        <v>12.99</v>
      </c>
      <c r="O223" s="126" t="str">
        <f t="shared" si="11"/>
        <v/>
      </c>
      <c r="R223" s="27" t="str">
        <f t="shared" si="12"/>
        <v/>
      </c>
      <c r="S223" s="27" t="str">
        <f>IF(O223="","",O223*(1-'Core List'!$Q$525))</f>
        <v/>
      </c>
    </row>
    <row r="224" spans="1:19" x14ac:dyDescent="0.3">
      <c r="A224" s="127" t="s">
        <v>8</v>
      </c>
      <c r="B224" s="128" t="s">
        <v>1538</v>
      </c>
      <c r="C224" s="127" t="s">
        <v>1539</v>
      </c>
      <c r="D224" s="127" t="s">
        <v>1540</v>
      </c>
      <c r="E224" s="127" t="s">
        <v>8</v>
      </c>
      <c r="F224" s="129"/>
      <c r="G224" s="128" t="s">
        <v>1327</v>
      </c>
      <c r="H224" s="128" t="s">
        <v>944</v>
      </c>
      <c r="I224" s="130">
        <v>43971</v>
      </c>
      <c r="J224" s="129"/>
      <c r="K224" s="128" t="s">
        <v>1003</v>
      </c>
      <c r="L224" s="128" t="s">
        <v>1011</v>
      </c>
      <c r="M224" s="128" t="s">
        <v>947</v>
      </c>
      <c r="N224" s="131">
        <v>12.99</v>
      </c>
      <c r="O224" s="126" t="str">
        <f t="shared" si="11"/>
        <v/>
      </c>
      <c r="R224" s="27" t="str">
        <f t="shared" si="12"/>
        <v/>
      </c>
      <c r="S224" s="27" t="str">
        <f>IF(O224="","",O224*(1-'Core List'!$Q$525))</f>
        <v/>
      </c>
    </row>
    <row r="225" spans="1:19" x14ac:dyDescent="0.3">
      <c r="A225" s="127" t="s">
        <v>8</v>
      </c>
      <c r="B225" s="128" t="s">
        <v>1541</v>
      </c>
      <c r="C225" s="127" t="s">
        <v>1086</v>
      </c>
      <c r="D225" s="127" t="s">
        <v>1542</v>
      </c>
      <c r="E225" s="127" t="s">
        <v>8</v>
      </c>
      <c r="F225" s="129"/>
      <c r="G225" s="128" t="s">
        <v>943</v>
      </c>
      <c r="H225" s="128" t="s">
        <v>959</v>
      </c>
      <c r="I225" s="130">
        <v>43194</v>
      </c>
      <c r="J225" s="128">
        <v>710</v>
      </c>
      <c r="K225" s="128" t="s">
        <v>1003</v>
      </c>
      <c r="L225" s="128" t="s">
        <v>1011</v>
      </c>
      <c r="M225" s="128" t="s">
        <v>947</v>
      </c>
      <c r="N225" s="131">
        <v>24.99</v>
      </c>
      <c r="O225" s="126" t="str">
        <f t="shared" si="11"/>
        <v/>
      </c>
      <c r="R225" s="27" t="str">
        <f t="shared" si="12"/>
        <v/>
      </c>
      <c r="S225" s="27" t="str">
        <f>IF(O225="","",O225*(1-'Core List'!$Q$525))</f>
        <v/>
      </c>
    </row>
    <row r="226" spans="1:19" x14ac:dyDescent="0.3">
      <c r="A226" s="127" t="s">
        <v>8</v>
      </c>
      <c r="B226" s="128" t="s">
        <v>1543</v>
      </c>
      <c r="C226" s="127" t="s">
        <v>1544</v>
      </c>
      <c r="D226" s="127" t="s">
        <v>1545</v>
      </c>
      <c r="E226" s="127" t="s">
        <v>1546</v>
      </c>
      <c r="F226" s="128">
        <v>2</v>
      </c>
      <c r="G226" s="128" t="s">
        <v>1327</v>
      </c>
      <c r="H226" s="128" t="s">
        <v>1105</v>
      </c>
      <c r="I226" s="130">
        <v>37866</v>
      </c>
      <c r="J226" s="128">
        <v>940</v>
      </c>
      <c r="K226" s="128" t="s">
        <v>1547</v>
      </c>
      <c r="L226" s="128" t="s">
        <v>1011</v>
      </c>
      <c r="M226" s="128" t="s">
        <v>947</v>
      </c>
      <c r="N226" s="131">
        <v>20.95</v>
      </c>
      <c r="O226" s="126" t="str">
        <f t="shared" si="11"/>
        <v/>
      </c>
      <c r="R226" s="27" t="str">
        <f t="shared" si="12"/>
        <v/>
      </c>
      <c r="S226" s="27" t="str">
        <f>IF(O226="","",O226*(1-'Core List'!$Q$525))</f>
        <v/>
      </c>
    </row>
    <row r="227" spans="1:19" x14ac:dyDescent="0.3">
      <c r="A227" s="127" t="s">
        <v>8</v>
      </c>
      <c r="B227" s="128" t="s">
        <v>1548</v>
      </c>
      <c r="C227" s="127" t="s">
        <v>1544</v>
      </c>
      <c r="D227" s="127" t="s">
        <v>1545</v>
      </c>
      <c r="E227" s="127" t="s">
        <v>1546</v>
      </c>
      <c r="F227" s="128">
        <v>2</v>
      </c>
      <c r="G227" s="128" t="s">
        <v>943</v>
      </c>
      <c r="H227" s="128" t="s">
        <v>1105</v>
      </c>
      <c r="I227" s="130">
        <v>36526</v>
      </c>
      <c r="J227" s="128">
        <v>940</v>
      </c>
      <c r="K227" s="128" t="s">
        <v>1547</v>
      </c>
      <c r="L227" s="128" t="s">
        <v>1011</v>
      </c>
      <c r="M227" s="128" t="s">
        <v>947</v>
      </c>
      <c r="N227" s="131">
        <v>26.99</v>
      </c>
      <c r="O227" s="126" t="str">
        <f t="shared" si="11"/>
        <v/>
      </c>
      <c r="R227" s="27" t="str">
        <f t="shared" si="12"/>
        <v/>
      </c>
      <c r="S227" s="27" t="str">
        <f>IF(O227="","",O227*(1-'Core List'!$Q$525))</f>
        <v/>
      </c>
    </row>
    <row r="228" spans="1:19" x14ac:dyDescent="0.3">
      <c r="A228" s="127" t="s">
        <v>8</v>
      </c>
      <c r="B228" s="128" t="s">
        <v>1549</v>
      </c>
      <c r="C228" s="127" t="s">
        <v>1550</v>
      </c>
      <c r="D228" s="127" t="s">
        <v>1551</v>
      </c>
      <c r="E228" s="127" t="s">
        <v>8</v>
      </c>
      <c r="F228" s="129"/>
      <c r="G228" s="128" t="s">
        <v>1327</v>
      </c>
      <c r="H228" s="128" t="s">
        <v>1552</v>
      </c>
      <c r="I228" s="130">
        <v>40254</v>
      </c>
      <c r="J228" s="128">
        <v>890</v>
      </c>
      <c r="K228" s="128" t="s">
        <v>1553</v>
      </c>
      <c r="L228" s="128" t="s">
        <v>1011</v>
      </c>
      <c r="M228" s="128" t="s">
        <v>947</v>
      </c>
      <c r="N228" s="131">
        <v>12.99</v>
      </c>
      <c r="O228" s="126" t="str">
        <f t="shared" si="11"/>
        <v/>
      </c>
      <c r="R228" s="27" t="str">
        <f t="shared" si="12"/>
        <v/>
      </c>
      <c r="S228" s="27" t="str">
        <f>IF(O228="","",O228*(1-'Core List'!$Q$525))</f>
        <v/>
      </c>
    </row>
    <row r="229" spans="1:19" x14ac:dyDescent="0.3">
      <c r="A229" s="127" t="s">
        <v>8</v>
      </c>
      <c r="B229" s="128" t="s">
        <v>1554</v>
      </c>
      <c r="C229" s="127" t="s">
        <v>1555</v>
      </c>
      <c r="D229" s="127" t="s">
        <v>1556</v>
      </c>
      <c r="E229" s="127" t="s">
        <v>1557</v>
      </c>
      <c r="F229" s="128">
        <v>1</v>
      </c>
      <c r="G229" s="128" t="s">
        <v>1327</v>
      </c>
      <c r="H229" s="128" t="s">
        <v>1558</v>
      </c>
      <c r="I229" s="130">
        <v>43607</v>
      </c>
      <c r="J229" s="128">
        <v>970</v>
      </c>
      <c r="K229" s="128" t="s">
        <v>1559</v>
      </c>
      <c r="L229" s="128" t="s">
        <v>1011</v>
      </c>
      <c r="M229" s="128" t="s">
        <v>947</v>
      </c>
      <c r="N229" s="131">
        <v>12.99</v>
      </c>
      <c r="O229" s="126" t="str">
        <f t="shared" si="11"/>
        <v/>
      </c>
      <c r="R229" s="27" t="str">
        <f t="shared" si="12"/>
        <v/>
      </c>
      <c r="S229" s="27" t="str">
        <f>IF(O229="","",O229*(1-'Core List'!$Q$525))</f>
        <v/>
      </c>
    </row>
    <row r="230" spans="1:19" x14ac:dyDescent="0.3">
      <c r="A230" s="127" t="s">
        <v>8</v>
      </c>
      <c r="B230" s="128" t="s">
        <v>1560</v>
      </c>
      <c r="C230" s="127" t="s">
        <v>1555</v>
      </c>
      <c r="D230" s="127" t="s">
        <v>1556</v>
      </c>
      <c r="E230" s="127" t="s">
        <v>1557</v>
      </c>
      <c r="F230" s="128">
        <v>1</v>
      </c>
      <c r="G230" s="128" t="s">
        <v>943</v>
      </c>
      <c r="H230" s="128" t="s">
        <v>1558</v>
      </c>
      <c r="I230" s="130">
        <v>43607</v>
      </c>
      <c r="J230" s="128">
        <v>970</v>
      </c>
      <c r="K230" s="128" t="s">
        <v>1559</v>
      </c>
      <c r="L230" s="128" t="s">
        <v>1011</v>
      </c>
      <c r="M230" s="128" t="s">
        <v>947</v>
      </c>
      <c r="N230" s="131">
        <v>20.99</v>
      </c>
      <c r="O230" s="126" t="str">
        <f t="shared" si="11"/>
        <v/>
      </c>
      <c r="R230" s="27" t="str">
        <f t="shared" si="12"/>
        <v/>
      </c>
      <c r="S230" s="27" t="str">
        <f>IF(O230="","",O230*(1-'Core List'!$Q$525))</f>
        <v/>
      </c>
    </row>
    <row r="231" spans="1:19" x14ac:dyDescent="0.3">
      <c r="A231" s="127" t="s">
        <v>8</v>
      </c>
      <c r="B231" s="128" t="s">
        <v>1561</v>
      </c>
      <c r="C231" s="127" t="s">
        <v>1562</v>
      </c>
      <c r="D231" s="127" t="s">
        <v>1563</v>
      </c>
      <c r="E231" s="127" t="s">
        <v>8</v>
      </c>
      <c r="F231" s="129"/>
      <c r="G231" s="128" t="s">
        <v>1327</v>
      </c>
      <c r="H231" s="128" t="s">
        <v>959</v>
      </c>
      <c r="I231" s="130">
        <v>43516</v>
      </c>
      <c r="J231" s="128">
        <v>860</v>
      </c>
      <c r="K231" s="128" t="s">
        <v>951</v>
      </c>
      <c r="L231" s="128" t="s">
        <v>1011</v>
      </c>
      <c r="M231" s="128" t="s">
        <v>952</v>
      </c>
      <c r="N231" s="131">
        <v>12.99</v>
      </c>
      <c r="O231" s="126" t="str">
        <f t="shared" si="11"/>
        <v/>
      </c>
      <c r="R231" s="27" t="str">
        <f t="shared" si="12"/>
        <v/>
      </c>
      <c r="S231" s="27" t="str">
        <f>IF(O231="","",O231*(1-'Core List'!$Q$525))</f>
        <v/>
      </c>
    </row>
    <row r="232" spans="1:19" x14ac:dyDescent="0.3">
      <c r="A232" s="127" t="s">
        <v>8</v>
      </c>
      <c r="B232" s="128" t="s">
        <v>1564</v>
      </c>
      <c r="C232" s="127" t="s">
        <v>1562</v>
      </c>
      <c r="D232" s="127" t="s">
        <v>1563</v>
      </c>
      <c r="E232" s="127" t="s">
        <v>8</v>
      </c>
      <c r="F232" s="129"/>
      <c r="G232" s="128" t="s">
        <v>943</v>
      </c>
      <c r="H232" s="128" t="s">
        <v>959</v>
      </c>
      <c r="I232" s="130">
        <v>43454</v>
      </c>
      <c r="J232" s="128">
        <v>860</v>
      </c>
      <c r="K232" s="128" t="s">
        <v>951</v>
      </c>
      <c r="L232" s="128" t="s">
        <v>1011</v>
      </c>
      <c r="M232" s="128" t="s">
        <v>952</v>
      </c>
      <c r="N232" s="131">
        <v>20.99</v>
      </c>
      <c r="O232" s="126" t="str">
        <f t="shared" si="11"/>
        <v/>
      </c>
      <c r="R232" s="27" t="str">
        <f t="shared" si="12"/>
        <v/>
      </c>
      <c r="S232" s="27" t="str">
        <f>IF(O232="","",O232*(1-'Core List'!$Q$525))</f>
        <v/>
      </c>
    </row>
    <row r="233" spans="1:19" x14ac:dyDescent="0.3">
      <c r="A233" s="127" t="s">
        <v>8</v>
      </c>
      <c r="B233" s="128" t="s">
        <v>1565</v>
      </c>
      <c r="C233" s="127" t="s">
        <v>1566</v>
      </c>
      <c r="D233" s="127" t="s">
        <v>1567</v>
      </c>
      <c r="E233" s="127" t="s">
        <v>1568</v>
      </c>
      <c r="F233" s="129"/>
      <c r="G233" s="128" t="s">
        <v>943</v>
      </c>
      <c r="H233" s="128" t="s">
        <v>1076</v>
      </c>
      <c r="I233" s="130">
        <v>42802</v>
      </c>
      <c r="J233" s="128">
        <v>940</v>
      </c>
      <c r="K233" s="128" t="s">
        <v>1569</v>
      </c>
      <c r="L233" s="128" t="s">
        <v>1011</v>
      </c>
      <c r="M233" s="128" t="s">
        <v>952</v>
      </c>
      <c r="N233" s="131">
        <v>20.99</v>
      </c>
      <c r="O233" s="126" t="str">
        <f t="shared" si="11"/>
        <v/>
      </c>
      <c r="R233" s="27" t="str">
        <f t="shared" si="12"/>
        <v/>
      </c>
      <c r="S233" s="27" t="str">
        <f>IF(O233="","",O233*(1-'Core List'!$Q$525))</f>
        <v/>
      </c>
    </row>
    <row r="234" spans="1:19" x14ac:dyDescent="0.3">
      <c r="A234" s="127" t="s">
        <v>8</v>
      </c>
      <c r="B234" s="128" t="s">
        <v>1570</v>
      </c>
      <c r="C234" s="127" t="s">
        <v>1544</v>
      </c>
      <c r="D234" s="127" t="s">
        <v>1571</v>
      </c>
      <c r="E234" s="127" t="s">
        <v>1546</v>
      </c>
      <c r="F234" s="128">
        <v>4</v>
      </c>
      <c r="G234" s="128" t="s">
        <v>1327</v>
      </c>
      <c r="H234" s="128" t="s">
        <v>1105</v>
      </c>
      <c r="I234" s="130">
        <v>37866</v>
      </c>
      <c r="J234" s="128">
        <v>880</v>
      </c>
      <c r="K234" s="128" t="s">
        <v>1569</v>
      </c>
      <c r="L234" s="128" t="s">
        <v>1011</v>
      </c>
      <c r="M234" s="128" t="s">
        <v>952</v>
      </c>
      <c r="N234" s="131">
        <v>20.95</v>
      </c>
      <c r="O234" s="126" t="str">
        <f t="shared" si="11"/>
        <v/>
      </c>
      <c r="R234" s="27" t="str">
        <f t="shared" si="12"/>
        <v/>
      </c>
      <c r="S234" s="27" t="str">
        <f>IF(O234="","",O234*(1-'Core List'!$Q$525))</f>
        <v/>
      </c>
    </row>
    <row r="235" spans="1:19" x14ac:dyDescent="0.3">
      <c r="A235" s="127" t="s">
        <v>8</v>
      </c>
      <c r="B235" s="128" t="s">
        <v>1572</v>
      </c>
      <c r="C235" s="127" t="s">
        <v>1544</v>
      </c>
      <c r="D235" s="127" t="s">
        <v>1571</v>
      </c>
      <c r="E235" s="127" t="s">
        <v>1546</v>
      </c>
      <c r="F235" s="128">
        <v>4</v>
      </c>
      <c r="G235" s="128" t="s">
        <v>943</v>
      </c>
      <c r="H235" s="128" t="s">
        <v>1105</v>
      </c>
      <c r="I235" s="130">
        <v>36875</v>
      </c>
      <c r="J235" s="128">
        <v>880</v>
      </c>
      <c r="K235" s="128" t="s">
        <v>1569</v>
      </c>
      <c r="L235" s="128" t="s">
        <v>1011</v>
      </c>
      <c r="M235" s="128" t="s">
        <v>952</v>
      </c>
      <c r="N235" s="131">
        <v>29.99</v>
      </c>
      <c r="O235" s="126" t="str">
        <f t="shared" si="11"/>
        <v/>
      </c>
      <c r="R235" s="27" t="str">
        <f t="shared" si="12"/>
        <v/>
      </c>
      <c r="S235" s="27" t="str">
        <f>IF(O235="","",O235*(1-'Core List'!$Q$525))</f>
        <v/>
      </c>
    </row>
    <row r="236" spans="1:19" x14ac:dyDescent="0.3">
      <c r="A236" s="127" t="s">
        <v>8</v>
      </c>
      <c r="B236" s="128" t="s">
        <v>1573</v>
      </c>
      <c r="C236" s="127" t="s">
        <v>1544</v>
      </c>
      <c r="D236" s="127" t="s">
        <v>1574</v>
      </c>
      <c r="E236" s="127" t="s">
        <v>1546</v>
      </c>
      <c r="F236" s="128">
        <v>3</v>
      </c>
      <c r="G236" s="128" t="s">
        <v>1327</v>
      </c>
      <c r="H236" s="128" t="s">
        <v>1105</v>
      </c>
      <c r="I236" s="130">
        <v>37866</v>
      </c>
      <c r="J236" s="128">
        <v>880</v>
      </c>
      <c r="K236" s="128" t="s">
        <v>1569</v>
      </c>
      <c r="L236" s="128" t="s">
        <v>1011</v>
      </c>
      <c r="M236" s="128" t="s">
        <v>952</v>
      </c>
      <c r="N236" s="131">
        <v>20.95</v>
      </c>
      <c r="O236" s="126" t="str">
        <f t="shared" si="11"/>
        <v/>
      </c>
      <c r="R236" s="27" t="str">
        <f t="shared" si="12"/>
        <v/>
      </c>
      <c r="S236" s="27" t="str">
        <f>IF(O236="","",O236*(1-'Core List'!$Q$525))</f>
        <v/>
      </c>
    </row>
    <row r="237" spans="1:19" x14ac:dyDescent="0.3">
      <c r="A237" s="127" t="s">
        <v>8</v>
      </c>
      <c r="B237" s="128" t="s">
        <v>1575</v>
      </c>
      <c r="C237" s="127" t="s">
        <v>1544</v>
      </c>
      <c r="D237" s="127" t="s">
        <v>1574</v>
      </c>
      <c r="E237" s="127" t="s">
        <v>1546</v>
      </c>
      <c r="F237" s="128">
        <v>3</v>
      </c>
      <c r="G237" s="128" t="s">
        <v>943</v>
      </c>
      <c r="H237" s="128" t="s">
        <v>1105</v>
      </c>
      <c r="I237" s="130">
        <v>36617</v>
      </c>
      <c r="J237" s="128">
        <v>880</v>
      </c>
      <c r="K237" s="128" t="s">
        <v>1569</v>
      </c>
      <c r="L237" s="128" t="s">
        <v>1011</v>
      </c>
      <c r="M237" s="128" t="s">
        <v>952</v>
      </c>
      <c r="N237" s="131">
        <v>26.99</v>
      </c>
      <c r="O237" s="126" t="str">
        <f t="shared" si="11"/>
        <v/>
      </c>
      <c r="R237" s="27" t="str">
        <f t="shared" si="12"/>
        <v/>
      </c>
      <c r="S237" s="27" t="str">
        <f>IF(O237="","",O237*(1-'Core List'!$Q$525))</f>
        <v/>
      </c>
    </row>
    <row r="238" spans="1:19" x14ac:dyDescent="0.3">
      <c r="A238" s="127" t="s">
        <v>8</v>
      </c>
      <c r="B238" s="128" t="s">
        <v>1576</v>
      </c>
      <c r="C238" s="127" t="s">
        <v>1544</v>
      </c>
      <c r="D238" s="127" t="s">
        <v>1577</v>
      </c>
      <c r="E238" s="127" t="s">
        <v>1546</v>
      </c>
      <c r="F238" s="128">
        <v>1</v>
      </c>
      <c r="G238" s="128" t="s">
        <v>1327</v>
      </c>
      <c r="H238" s="128" t="s">
        <v>1105</v>
      </c>
      <c r="I238" s="130">
        <v>37866</v>
      </c>
      <c r="J238" s="128">
        <v>880</v>
      </c>
      <c r="K238" s="128" t="s">
        <v>1569</v>
      </c>
      <c r="L238" s="128" t="s">
        <v>1011</v>
      </c>
      <c r="M238" s="128" t="s">
        <v>952</v>
      </c>
      <c r="N238" s="131">
        <v>20.95</v>
      </c>
      <c r="O238" s="126" t="str">
        <f t="shared" si="11"/>
        <v/>
      </c>
      <c r="R238" s="27" t="str">
        <f t="shared" si="12"/>
        <v/>
      </c>
      <c r="S238" s="27" t="str">
        <f>IF(O238="","",O238*(1-'Core List'!$Q$525))</f>
        <v/>
      </c>
    </row>
    <row r="239" spans="1:19" x14ac:dyDescent="0.3">
      <c r="A239" s="127" t="s">
        <v>8</v>
      </c>
      <c r="B239" s="128" t="s">
        <v>1578</v>
      </c>
      <c r="C239" s="127" t="s">
        <v>1544</v>
      </c>
      <c r="D239" s="127" t="s">
        <v>1577</v>
      </c>
      <c r="E239" s="127" t="s">
        <v>1546</v>
      </c>
      <c r="F239" s="128">
        <v>1</v>
      </c>
      <c r="G239" s="128" t="s">
        <v>943</v>
      </c>
      <c r="H239" s="128" t="s">
        <v>1105</v>
      </c>
      <c r="I239" s="130">
        <v>36465</v>
      </c>
      <c r="J239" s="128">
        <v>880</v>
      </c>
      <c r="K239" s="128" t="s">
        <v>1569</v>
      </c>
      <c r="L239" s="128" t="s">
        <v>1011</v>
      </c>
      <c r="M239" s="128" t="s">
        <v>952</v>
      </c>
      <c r="N239" s="131">
        <v>26.99</v>
      </c>
      <c r="O239" s="126" t="str">
        <f t="shared" si="11"/>
        <v/>
      </c>
      <c r="R239" s="27" t="str">
        <f t="shared" si="12"/>
        <v/>
      </c>
      <c r="S239" s="27" t="str">
        <f>IF(O239="","",O239*(1-'Core List'!$Q$525))</f>
        <v/>
      </c>
    </row>
    <row r="240" spans="1:19" x14ac:dyDescent="0.3">
      <c r="A240" s="127" t="s">
        <v>8</v>
      </c>
      <c r="B240" s="128" t="s">
        <v>1579</v>
      </c>
      <c r="C240" s="127" t="s">
        <v>1580</v>
      </c>
      <c r="D240" s="127" t="s">
        <v>1581</v>
      </c>
      <c r="E240" s="127" t="s">
        <v>1546</v>
      </c>
      <c r="F240" s="128">
        <v>8</v>
      </c>
      <c r="G240" s="128" t="s">
        <v>943</v>
      </c>
      <c r="H240" s="128" t="s">
        <v>1105</v>
      </c>
      <c r="I240" s="130">
        <v>42774</v>
      </c>
      <c r="J240" s="128">
        <v>500</v>
      </c>
      <c r="K240" s="128" t="s">
        <v>1569</v>
      </c>
      <c r="L240" s="128" t="s">
        <v>1011</v>
      </c>
      <c r="M240" s="128" t="s">
        <v>952</v>
      </c>
      <c r="N240" s="131">
        <v>32.99</v>
      </c>
      <c r="O240" s="126" t="str">
        <f t="shared" si="11"/>
        <v/>
      </c>
      <c r="R240" s="27" t="str">
        <f t="shared" si="12"/>
        <v/>
      </c>
      <c r="S240" s="27" t="str">
        <f>IF(O240="","",O240*(1-'Core List'!$Q$525))</f>
        <v/>
      </c>
    </row>
    <row r="241" spans="1:19" x14ac:dyDescent="0.3">
      <c r="A241" s="127" t="s">
        <v>8</v>
      </c>
      <c r="B241" s="128" t="s">
        <v>1582</v>
      </c>
      <c r="C241" s="127" t="s">
        <v>1583</v>
      </c>
      <c r="D241" s="127" t="s">
        <v>1584</v>
      </c>
      <c r="E241" s="127" t="s">
        <v>8</v>
      </c>
      <c r="F241" s="129"/>
      <c r="G241" s="128" t="s">
        <v>1327</v>
      </c>
      <c r="H241" s="128" t="s">
        <v>944</v>
      </c>
      <c r="I241" s="130">
        <v>43973</v>
      </c>
      <c r="J241" s="128">
        <v>710</v>
      </c>
      <c r="K241" s="128" t="s">
        <v>991</v>
      </c>
      <c r="L241" s="128" t="s">
        <v>82</v>
      </c>
      <c r="M241" s="128" t="s">
        <v>947</v>
      </c>
      <c r="N241" s="131">
        <v>12.99</v>
      </c>
      <c r="O241" s="126" t="str">
        <f t="shared" si="11"/>
        <v/>
      </c>
      <c r="R241" s="27" t="str">
        <f t="shared" si="12"/>
        <v/>
      </c>
      <c r="S241" s="27" t="str">
        <f>IF(O241="","",O241*(1-'Core List'!$Q$525))</f>
        <v/>
      </c>
    </row>
    <row r="242" spans="1:19" x14ac:dyDescent="0.3">
      <c r="A242" s="127" t="s">
        <v>8</v>
      </c>
      <c r="B242" s="128" t="s">
        <v>1585</v>
      </c>
      <c r="C242" s="127" t="s">
        <v>1583</v>
      </c>
      <c r="D242" s="127" t="s">
        <v>1584</v>
      </c>
      <c r="E242" s="127" t="s">
        <v>8</v>
      </c>
      <c r="F242" s="129"/>
      <c r="G242" s="128" t="s">
        <v>943</v>
      </c>
      <c r="H242" s="128" t="s">
        <v>944</v>
      </c>
      <c r="I242" s="130">
        <v>43943</v>
      </c>
      <c r="J242" s="128">
        <v>710</v>
      </c>
      <c r="K242" s="128" t="s">
        <v>991</v>
      </c>
      <c r="L242" s="128" t="s">
        <v>82</v>
      </c>
      <c r="M242" s="128" t="s">
        <v>947</v>
      </c>
      <c r="N242" s="131">
        <v>20.99</v>
      </c>
      <c r="O242" s="126" t="str">
        <f t="shared" si="11"/>
        <v/>
      </c>
      <c r="R242" s="27" t="str">
        <f t="shared" si="12"/>
        <v/>
      </c>
      <c r="S242" s="27" t="str">
        <f>IF(O242="","",O242*(1-'Core List'!$Q$525))</f>
        <v/>
      </c>
    </row>
    <row r="243" spans="1:19" x14ac:dyDescent="0.3">
      <c r="A243" s="127" t="s">
        <v>8</v>
      </c>
      <c r="B243" s="128" t="s">
        <v>1586</v>
      </c>
      <c r="C243" s="127" t="s">
        <v>1175</v>
      </c>
      <c r="D243" s="127" t="s">
        <v>1587</v>
      </c>
      <c r="E243" s="127" t="s">
        <v>8</v>
      </c>
      <c r="F243" s="129"/>
      <c r="G243" s="128" t="s">
        <v>1327</v>
      </c>
      <c r="H243" s="128" t="s">
        <v>959</v>
      </c>
      <c r="I243" s="130">
        <v>43607</v>
      </c>
      <c r="J243" s="128">
        <v>520</v>
      </c>
      <c r="K243" s="128" t="s">
        <v>991</v>
      </c>
      <c r="L243" s="128" t="s">
        <v>82</v>
      </c>
      <c r="M243" s="128" t="s">
        <v>947</v>
      </c>
      <c r="N243" s="131">
        <v>12.99</v>
      </c>
      <c r="O243" s="126" t="str">
        <f t="shared" si="11"/>
        <v/>
      </c>
      <c r="R243" s="27" t="str">
        <f t="shared" si="12"/>
        <v/>
      </c>
      <c r="S243" s="27" t="str">
        <f>IF(O243="","",O243*(1-'Core List'!$Q$525))</f>
        <v/>
      </c>
    </row>
    <row r="244" spans="1:19" x14ac:dyDescent="0.3">
      <c r="A244" s="127" t="s">
        <v>8</v>
      </c>
      <c r="B244" s="128" t="s">
        <v>1588</v>
      </c>
      <c r="C244" s="127" t="s">
        <v>1175</v>
      </c>
      <c r="D244" s="127" t="s">
        <v>1587</v>
      </c>
      <c r="E244" s="127" t="s">
        <v>8</v>
      </c>
      <c r="F244" s="129"/>
      <c r="G244" s="128" t="s">
        <v>943</v>
      </c>
      <c r="H244" s="128" t="s">
        <v>959</v>
      </c>
      <c r="I244" s="130">
        <v>43607</v>
      </c>
      <c r="J244" s="128">
        <v>520</v>
      </c>
      <c r="K244" s="128" t="s">
        <v>991</v>
      </c>
      <c r="L244" s="128" t="s">
        <v>82</v>
      </c>
      <c r="M244" s="128" t="s">
        <v>947</v>
      </c>
      <c r="N244" s="131">
        <v>20.99</v>
      </c>
      <c r="O244" s="126" t="str">
        <f t="shared" si="11"/>
        <v/>
      </c>
      <c r="R244" s="27" t="str">
        <f t="shared" si="12"/>
        <v/>
      </c>
      <c r="S244" s="27" t="str">
        <f>IF(O244="","",O244*(1-'Core List'!$Q$525))</f>
        <v/>
      </c>
    </row>
    <row r="245" spans="1:19" x14ac:dyDescent="0.3">
      <c r="A245" s="127" t="s">
        <v>8</v>
      </c>
      <c r="B245" s="128" t="s">
        <v>1589</v>
      </c>
      <c r="C245" s="127" t="s">
        <v>1140</v>
      </c>
      <c r="D245" s="127" t="s">
        <v>1590</v>
      </c>
      <c r="E245" s="127" t="s">
        <v>8</v>
      </c>
      <c r="F245" s="129"/>
      <c r="G245" s="128" t="s">
        <v>943</v>
      </c>
      <c r="H245" s="128" t="s">
        <v>959</v>
      </c>
      <c r="I245" s="130">
        <v>43454</v>
      </c>
      <c r="J245" s="128">
        <v>960</v>
      </c>
      <c r="K245" s="128" t="s">
        <v>991</v>
      </c>
      <c r="L245" s="128" t="s">
        <v>82</v>
      </c>
      <c r="M245" s="128" t="s">
        <v>947</v>
      </c>
      <c r="N245" s="131">
        <v>20.99</v>
      </c>
      <c r="O245" s="126" t="str">
        <f t="shared" si="11"/>
        <v/>
      </c>
      <c r="R245" s="27" t="str">
        <f t="shared" si="12"/>
        <v/>
      </c>
      <c r="S245" s="27" t="str">
        <f>IF(O245="","",O245*(1-'Core List'!$Q$525))</f>
        <v/>
      </c>
    </row>
    <row r="246" spans="1:19" x14ac:dyDescent="0.3">
      <c r="A246" s="127" t="s">
        <v>8</v>
      </c>
      <c r="B246" s="128" t="s">
        <v>1591</v>
      </c>
      <c r="C246" s="127" t="s">
        <v>1143</v>
      </c>
      <c r="D246" s="127" t="s">
        <v>1592</v>
      </c>
      <c r="E246" s="127" t="s">
        <v>8</v>
      </c>
      <c r="F246" s="129"/>
      <c r="G246" s="128" t="s">
        <v>1327</v>
      </c>
      <c r="H246" s="128" t="s">
        <v>944</v>
      </c>
      <c r="I246" s="130">
        <v>43516</v>
      </c>
      <c r="J246" s="128">
        <v>670</v>
      </c>
      <c r="K246" s="128" t="s">
        <v>991</v>
      </c>
      <c r="L246" s="128" t="s">
        <v>82</v>
      </c>
      <c r="M246" s="128" t="s">
        <v>947</v>
      </c>
      <c r="N246" s="131">
        <v>12.99</v>
      </c>
      <c r="O246" s="126" t="str">
        <f t="shared" si="11"/>
        <v/>
      </c>
      <c r="R246" s="27" t="str">
        <f t="shared" si="12"/>
        <v/>
      </c>
      <c r="S246" s="27" t="str">
        <f>IF(O246="","",O246*(1-'Core List'!$Q$525))</f>
        <v/>
      </c>
    </row>
    <row r="247" spans="1:19" x14ac:dyDescent="0.3">
      <c r="A247" s="127" t="s">
        <v>8</v>
      </c>
      <c r="B247" s="128" t="s">
        <v>1593</v>
      </c>
      <c r="C247" s="127" t="s">
        <v>1143</v>
      </c>
      <c r="D247" s="127" t="s">
        <v>1592</v>
      </c>
      <c r="E247" s="127" t="s">
        <v>8</v>
      </c>
      <c r="F247" s="129"/>
      <c r="G247" s="128" t="s">
        <v>943</v>
      </c>
      <c r="H247" s="128" t="s">
        <v>944</v>
      </c>
      <c r="I247" s="130">
        <v>43454</v>
      </c>
      <c r="J247" s="128">
        <v>670</v>
      </c>
      <c r="K247" s="128" t="s">
        <v>991</v>
      </c>
      <c r="L247" s="128" t="s">
        <v>82</v>
      </c>
      <c r="M247" s="128" t="s">
        <v>947</v>
      </c>
      <c r="N247" s="131">
        <v>20.99</v>
      </c>
      <c r="O247" s="126" t="str">
        <f t="shared" si="11"/>
        <v/>
      </c>
      <c r="R247" s="27" t="str">
        <f t="shared" si="12"/>
        <v/>
      </c>
      <c r="S247" s="27" t="str">
        <f>IF(O247="","",O247*(1-'Core List'!$Q$525))</f>
        <v/>
      </c>
    </row>
    <row r="248" spans="1:19" x14ac:dyDescent="0.3">
      <c r="A248" s="127" t="s">
        <v>8</v>
      </c>
      <c r="B248" s="128" t="s">
        <v>1594</v>
      </c>
      <c r="C248" s="127" t="s">
        <v>989</v>
      </c>
      <c r="D248" s="127" t="s">
        <v>1595</v>
      </c>
      <c r="E248" s="127" t="s">
        <v>8</v>
      </c>
      <c r="F248" s="129"/>
      <c r="G248" s="128" t="s">
        <v>943</v>
      </c>
      <c r="H248" s="128" t="s">
        <v>1021</v>
      </c>
      <c r="I248" s="130">
        <v>43943</v>
      </c>
      <c r="J248" s="129"/>
      <c r="K248" s="128" t="s">
        <v>991</v>
      </c>
      <c r="L248" s="128" t="s">
        <v>82</v>
      </c>
      <c r="M248" s="128" t="s">
        <v>947</v>
      </c>
      <c r="N248" s="131">
        <v>20.99</v>
      </c>
      <c r="O248" s="126" t="str">
        <f t="shared" si="11"/>
        <v/>
      </c>
      <c r="R248" s="27" t="str">
        <f t="shared" si="12"/>
        <v/>
      </c>
      <c r="S248" s="27" t="str">
        <f>IF(O248="","",O248*(1-'Core List'!$Q$525))</f>
        <v/>
      </c>
    </row>
    <row r="249" spans="1:19" x14ac:dyDescent="0.3">
      <c r="A249" s="127" t="s">
        <v>8</v>
      </c>
      <c r="B249" s="128" t="s">
        <v>1596</v>
      </c>
      <c r="C249" s="127" t="s">
        <v>989</v>
      </c>
      <c r="D249" s="127" t="s">
        <v>1597</v>
      </c>
      <c r="E249" s="127" t="s">
        <v>8</v>
      </c>
      <c r="F249" s="129"/>
      <c r="G249" s="128" t="s">
        <v>943</v>
      </c>
      <c r="H249" s="128" t="s">
        <v>1021</v>
      </c>
      <c r="I249" s="130">
        <v>43943</v>
      </c>
      <c r="J249" s="129"/>
      <c r="K249" s="128" t="s">
        <v>991</v>
      </c>
      <c r="L249" s="128" t="s">
        <v>82</v>
      </c>
      <c r="M249" s="128" t="s">
        <v>947</v>
      </c>
      <c r="N249" s="131">
        <v>20.99</v>
      </c>
      <c r="O249" s="126" t="str">
        <f t="shared" si="11"/>
        <v/>
      </c>
      <c r="R249" s="27" t="str">
        <f t="shared" si="12"/>
        <v/>
      </c>
      <c r="S249" s="27" t="str">
        <f>IF(O249="","",O249*(1-'Core List'!$Q$525))</f>
        <v/>
      </c>
    </row>
    <row r="250" spans="1:19" x14ac:dyDescent="0.3">
      <c r="A250" s="127" t="s">
        <v>8</v>
      </c>
      <c r="B250" s="128" t="s">
        <v>1598</v>
      </c>
      <c r="C250" s="127" t="s">
        <v>1599</v>
      </c>
      <c r="D250" s="127" t="s">
        <v>1600</v>
      </c>
      <c r="E250" s="127" t="s">
        <v>8</v>
      </c>
      <c r="F250" s="129"/>
      <c r="G250" s="128" t="s">
        <v>943</v>
      </c>
      <c r="H250" s="128" t="s">
        <v>944</v>
      </c>
      <c r="I250" s="130">
        <v>43872</v>
      </c>
      <c r="J250" s="128">
        <v>660</v>
      </c>
      <c r="K250" s="128" t="s">
        <v>991</v>
      </c>
      <c r="L250" s="128" t="s">
        <v>82</v>
      </c>
      <c r="M250" s="128" t="s">
        <v>947</v>
      </c>
      <c r="N250" s="131">
        <v>21.99</v>
      </c>
      <c r="O250" s="126" t="str">
        <f t="shared" si="11"/>
        <v/>
      </c>
      <c r="R250" s="27" t="str">
        <f t="shared" si="12"/>
        <v/>
      </c>
      <c r="S250" s="27" t="str">
        <f>IF(O250="","",O250*(1-'Core List'!$Q$525))</f>
        <v/>
      </c>
    </row>
    <row r="251" spans="1:19" x14ac:dyDescent="0.3">
      <c r="A251" s="127" t="s">
        <v>8</v>
      </c>
      <c r="B251" s="128" t="s">
        <v>1601</v>
      </c>
      <c r="C251" s="127" t="s">
        <v>1599</v>
      </c>
      <c r="D251" s="127" t="s">
        <v>1600</v>
      </c>
      <c r="E251" s="127" t="s">
        <v>8</v>
      </c>
      <c r="F251" s="129"/>
      <c r="G251" s="128" t="s">
        <v>1327</v>
      </c>
      <c r="H251" s="128" t="s">
        <v>944</v>
      </c>
      <c r="I251" s="130">
        <v>43872</v>
      </c>
      <c r="J251" s="128">
        <v>660</v>
      </c>
      <c r="K251" s="128" t="s">
        <v>991</v>
      </c>
      <c r="L251" s="128" t="s">
        <v>82</v>
      </c>
      <c r="M251" s="128" t="s">
        <v>947</v>
      </c>
      <c r="N251" s="131">
        <v>12.99</v>
      </c>
      <c r="O251" s="126" t="str">
        <f t="shared" si="11"/>
        <v/>
      </c>
      <c r="R251" s="27" t="str">
        <f t="shared" si="12"/>
        <v/>
      </c>
      <c r="S251" s="27" t="str">
        <f>IF(O251="","",O251*(1-'Core List'!$Q$525))</f>
        <v/>
      </c>
    </row>
    <row r="252" spans="1:19" x14ac:dyDescent="0.3">
      <c r="A252" s="127" t="s">
        <v>8</v>
      </c>
      <c r="B252" s="128" t="s">
        <v>1602</v>
      </c>
      <c r="C252" s="127" t="s">
        <v>1603</v>
      </c>
      <c r="D252" s="127" t="s">
        <v>1604</v>
      </c>
      <c r="E252" s="127" t="s">
        <v>8</v>
      </c>
      <c r="F252" s="129"/>
      <c r="G252" s="128" t="s">
        <v>1327</v>
      </c>
      <c r="H252" s="128" t="s">
        <v>944</v>
      </c>
      <c r="I252" s="130">
        <v>43852</v>
      </c>
      <c r="J252" s="128">
        <v>720</v>
      </c>
      <c r="K252" s="128" t="s">
        <v>991</v>
      </c>
      <c r="L252" s="128" t="s">
        <v>82</v>
      </c>
      <c r="M252" s="128" t="s">
        <v>947</v>
      </c>
      <c r="N252" s="131">
        <v>12.99</v>
      </c>
      <c r="O252" s="126" t="str">
        <f t="shared" si="11"/>
        <v/>
      </c>
      <c r="R252" s="27" t="str">
        <f t="shared" si="12"/>
        <v/>
      </c>
      <c r="S252" s="27" t="str">
        <f>IF(O252="","",O252*(1-'Core List'!$Q$525))</f>
        <v/>
      </c>
    </row>
    <row r="253" spans="1:19" x14ac:dyDescent="0.3">
      <c r="A253" s="127" t="s">
        <v>8</v>
      </c>
      <c r="B253" s="128" t="s">
        <v>1605</v>
      </c>
      <c r="C253" s="127" t="s">
        <v>1603</v>
      </c>
      <c r="D253" s="127" t="s">
        <v>1604</v>
      </c>
      <c r="E253" s="127" t="s">
        <v>8</v>
      </c>
      <c r="F253" s="129"/>
      <c r="G253" s="128" t="s">
        <v>943</v>
      </c>
      <c r="H253" s="128" t="s">
        <v>944</v>
      </c>
      <c r="I253" s="130">
        <v>43852</v>
      </c>
      <c r="J253" s="128">
        <v>720</v>
      </c>
      <c r="K253" s="128" t="s">
        <v>991</v>
      </c>
      <c r="L253" s="128" t="s">
        <v>82</v>
      </c>
      <c r="M253" s="128" t="s">
        <v>947</v>
      </c>
      <c r="N253" s="131">
        <v>21.99</v>
      </c>
      <c r="O253" s="126" t="str">
        <f t="shared" si="11"/>
        <v/>
      </c>
      <c r="R253" s="27" t="str">
        <f t="shared" si="12"/>
        <v/>
      </c>
      <c r="S253" s="27" t="str">
        <f>IF(O253="","",O253*(1-'Core List'!$Q$525))</f>
        <v/>
      </c>
    </row>
    <row r="254" spans="1:19" x14ac:dyDescent="0.3">
      <c r="A254" s="127" t="s">
        <v>8</v>
      </c>
      <c r="B254" s="128" t="s">
        <v>1606</v>
      </c>
      <c r="C254" s="127" t="s">
        <v>1178</v>
      </c>
      <c r="D254" s="127" t="s">
        <v>1607</v>
      </c>
      <c r="E254" s="127" t="s">
        <v>8</v>
      </c>
      <c r="F254" s="129"/>
      <c r="G254" s="128" t="s">
        <v>943</v>
      </c>
      <c r="H254" s="128" t="s">
        <v>944</v>
      </c>
      <c r="I254" s="130">
        <v>43852</v>
      </c>
      <c r="J254" s="129"/>
      <c r="K254" s="128" t="s">
        <v>991</v>
      </c>
      <c r="L254" s="128" t="s">
        <v>82</v>
      </c>
      <c r="M254" s="128" t="s">
        <v>947</v>
      </c>
      <c r="N254" s="131">
        <v>21.99</v>
      </c>
      <c r="O254" s="126" t="str">
        <f t="shared" si="11"/>
        <v/>
      </c>
      <c r="R254" s="27" t="str">
        <f t="shared" si="12"/>
        <v/>
      </c>
      <c r="S254" s="27" t="str">
        <f>IF(O254="","",O254*(1-'Core List'!$Q$525))</f>
        <v/>
      </c>
    </row>
    <row r="255" spans="1:19" x14ac:dyDescent="0.3">
      <c r="A255" s="127" t="s">
        <v>8</v>
      </c>
      <c r="B255" s="128" t="s">
        <v>1608</v>
      </c>
      <c r="C255" s="127" t="s">
        <v>1609</v>
      </c>
      <c r="D255" s="127" t="s">
        <v>1610</v>
      </c>
      <c r="E255" s="127" t="s">
        <v>1611</v>
      </c>
      <c r="F255" s="129"/>
      <c r="G255" s="128" t="s">
        <v>943</v>
      </c>
      <c r="H255" s="128" t="s">
        <v>944</v>
      </c>
      <c r="I255" s="130">
        <v>43943</v>
      </c>
      <c r="J255" s="128">
        <v>750</v>
      </c>
      <c r="K255" s="128" t="s">
        <v>991</v>
      </c>
      <c r="L255" s="128" t="s">
        <v>82</v>
      </c>
      <c r="M255" s="128" t="s">
        <v>1004</v>
      </c>
      <c r="N255" s="131">
        <v>20.99</v>
      </c>
      <c r="O255" s="126" t="str">
        <f t="shared" si="11"/>
        <v/>
      </c>
      <c r="R255" s="27" t="str">
        <f t="shared" si="12"/>
        <v/>
      </c>
      <c r="S255" s="27" t="str">
        <f>IF(O255="","",O255*(1-'Core List'!$Q$525))</f>
        <v/>
      </c>
    </row>
    <row r="256" spans="1:19" x14ac:dyDescent="0.3">
      <c r="A256" s="127" t="s">
        <v>8</v>
      </c>
      <c r="B256" s="128" t="s">
        <v>1612</v>
      </c>
      <c r="C256" s="127" t="s">
        <v>1609</v>
      </c>
      <c r="D256" s="127" t="s">
        <v>1610</v>
      </c>
      <c r="E256" s="127" t="s">
        <v>1611</v>
      </c>
      <c r="F256" s="129"/>
      <c r="G256" s="128" t="s">
        <v>1327</v>
      </c>
      <c r="H256" s="128" t="s">
        <v>944</v>
      </c>
      <c r="I256" s="130">
        <v>43932</v>
      </c>
      <c r="J256" s="128">
        <v>750</v>
      </c>
      <c r="K256" s="128" t="s">
        <v>991</v>
      </c>
      <c r="L256" s="128" t="s">
        <v>82</v>
      </c>
      <c r="M256" s="128" t="s">
        <v>1004</v>
      </c>
      <c r="N256" s="131">
        <v>12.99</v>
      </c>
      <c r="O256" s="126" t="str">
        <f t="shared" si="11"/>
        <v/>
      </c>
      <c r="R256" s="27" t="str">
        <f t="shared" si="12"/>
        <v/>
      </c>
      <c r="S256" s="27" t="str">
        <f>IF(O256="","",O256*(1-'Core List'!$Q$525))</f>
        <v/>
      </c>
    </row>
    <row r="257" spans="1:19" x14ac:dyDescent="0.3">
      <c r="A257" s="127" t="s">
        <v>8</v>
      </c>
      <c r="B257" s="128" t="s">
        <v>1613</v>
      </c>
      <c r="C257" s="127" t="s">
        <v>1614</v>
      </c>
      <c r="D257" s="127" t="s">
        <v>1615</v>
      </c>
      <c r="E257" s="127" t="s">
        <v>1611</v>
      </c>
      <c r="F257" s="129"/>
      <c r="G257" s="128" t="s">
        <v>943</v>
      </c>
      <c r="H257" s="128" t="s">
        <v>944</v>
      </c>
      <c r="I257" s="130">
        <v>43943</v>
      </c>
      <c r="J257" s="128">
        <v>760</v>
      </c>
      <c r="K257" s="128" t="s">
        <v>991</v>
      </c>
      <c r="L257" s="128" t="s">
        <v>82</v>
      </c>
      <c r="M257" s="128" t="s">
        <v>1004</v>
      </c>
      <c r="N257" s="131">
        <v>20.99</v>
      </c>
      <c r="O257" s="126" t="str">
        <f t="shared" si="11"/>
        <v/>
      </c>
      <c r="R257" s="27" t="str">
        <f t="shared" si="12"/>
        <v/>
      </c>
      <c r="S257" s="27" t="str">
        <f>IF(O257="","",O257*(1-'Core List'!$Q$525))</f>
        <v/>
      </c>
    </row>
    <row r="258" spans="1:19" x14ac:dyDescent="0.3">
      <c r="A258" s="127" t="s">
        <v>8</v>
      </c>
      <c r="B258" s="128" t="s">
        <v>1616</v>
      </c>
      <c r="C258" s="127" t="s">
        <v>1614</v>
      </c>
      <c r="D258" s="127" t="s">
        <v>1615</v>
      </c>
      <c r="E258" s="127" t="s">
        <v>1611</v>
      </c>
      <c r="F258" s="129"/>
      <c r="G258" s="128" t="s">
        <v>1327</v>
      </c>
      <c r="H258" s="128" t="s">
        <v>944</v>
      </c>
      <c r="I258" s="130">
        <v>43932</v>
      </c>
      <c r="J258" s="128">
        <v>760</v>
      </c>
      <c r="K258" s="128" t="s">
        <v>991</v>
      </c>
      <c r="L258" s="128" t="s">
        <v>82</v>
      </c>
      <c r="M258" s="128" t="s">
        <v>1004</v>
      </c>
      <c r="N258" s="131">
        <v>12.99</v>
      </c>
      <c r="O258" s="126" t="str">
        <f t="shared" si="11"/>
        <v/>
      </c>
      <c r="R258" s="27" t="str">
        <f t="shared" si="12"/>
        <v/>
      </c>
      <c r="S258" s="27" t="str">
        <f>IF(O258="","",O258*(1-'Core List'!$Q$525))</f>
        <v/>
      </c>
    </row>
    <row r="259" spans="1:19" x14ac:dyDescent="0.3">
      <c r="A259" s="127" t="s">
        <v>8</v>
      </c>
      <c r="B259" s="128" t="s">
        <v>1617</v>
      </c>
      <c r="C259" s="127" t="s">
        <v>1614</v>
      </c>
      <c r="D259" s="127" t="s">
        <v>1618</v>
      </c>
      <c r="E259" s="127" t="s">
        <v>1611</v>
      </c>
      <c r="F259" s="129"/>
      <c r="G259" s="128" t="s">
        <v>943</v>
      </c>
      <c r="H259" s="128" t="s">
        <v>944</v>
      </c>
      <c r="I259" s="130">
        <v>43943</v>
      </c>
      <c r="J259" s="128">
        <v>820</v>
      </c>
      <c r="K259" s="128" t="s">
        <v>991</v>
      </c>
      <c r="L259" s="128" t="s">
        <v>82</v>
      </c>
      <c r="M259" s="128" t="s">
        <v>1004</v>
      </c>
      <c r="N259" s="131">
        <v>20.99</v>
      </c>
      <c r="O259" s="126" t="str">
        <f t="shared" si="11"/>
        <v/>
      </c>
      <c r="R259" s="27" t="str">
        <f t="shared" si="12"/>
        <v/>
      </c>
      <c r="S259" s="27" t="str">
        <f>IF(O259="","",O259*(1-'Core List'!$Q$525))</f>
        <v/>
      </c>
    </row>
    <row r="260" spans="1:19" x14ac:dyDescent="0.3">
      <c r="A260" s="127" t="s">
        <v>8</v>
      </c>
      <c r="B260" s="128" t="s">
        <v>1619</v>
      </c>
      <c r="C260" s="127" t="s">
        <v>1614</v>
      </c>
      <c r="D260" s="127" t="s">
        <v>1618</v>
      </c>
      <c r="E260" s="127" t="s">
        <v>1611</v>
      </c>
      <c r="F260" s="129"/>
      <c r="G260" s="128" t="s">
        <v>1327</v>
      </c>
      <c r="H260" s="128" t="s">
        <v>944</v>
      </c>
      <c r="I260" s="130">
        <v>43932</v>
      </c>
      <c r="J260" s="128">
        <v>820</v>
      </c>
      <c r="K260" s="128" t="s">
        <v>991</v>
      </c>
      <c r="L260" s="128" t="s">
        <v>82</v>
      </c>
      <c r="M260" s="128" t="s">
        <v>1004</v>
      </c>
      <c r="N260" s="131">
        <v>12.99</v>
      </c>
      <c r="O260" s="126" t="str">
        <f t="shared" si="11"/>
        <v/>
      </c>
      <c r="R260" s="27" t="str">
        <f t="shared" si="12"/>
        <v/>
      </c>
      <c r="S260" s="27" t="str">
        <f>IF(O260="","",O260*(1-'Core List'!$Q$525))</f>
        <v/>
      </c>
    </row>
    <row r="261" spans="1:19" x14ac:dyDescent="0.3">
      <c r="A261" s="127" t="s">
        <v>8</v>
      </c>
      <c r="B261" s="128" t="s">
        <v>1620</v>
      </c>
      <c r="C261" s="127" t="s">
        <v>1621</v>
      </c>
      <c r="D261" s="127" t="s">
        <v>1622</v>
      </c>
      <c r="E261" s="127" t="s">
        <v>8</v>
      </c>
      <c r="F261" s="129"/>
      <c r="G261" s="128" t="s">
        <v>943</v>
      </c>
      <c r="H261" s="128" t="s">
        <v>944</v>
      </c>
      <c r="I261" s="130">
        <v>43943</v>
      </c>
      <c r="J261" s="128">
        <v>840</v>
      </c>
      <c r="K261" s="128" t="s">
        <v>1206</v>
      </c>
      <c r="L261" s="128" t="s">
        <v>82</v>
      </c>
      <c r="M261" s="128" t="s">
        <v>1004</v>
      </c>
      <c r="N261" s="131">
        <v>20.99</v>
      </c>
      <c r="O261" s="126" t="str">
        <f t="shared" si="11"/>
        <v/>
      </c>
      <c r="R261" s="27" t="str">
        <f t="shared" si="12"/>
        <v/>
      </c>
      <c r="S261" s="27" t="str">
        <f>IF(O261="","",O261*(1-'Core List'!$Q$525))</f>
        <v/>
      </c>
    </row>
    <row r="262" spans="1:19" x14ac:dyDescent="0.3">
      <c r="A262" s="127" t="s">
        <v>8</v>
      </c>
      <c r="B262" s="128" t="s">
        <v>1623</v>
      </c>
      <c r="C262" s="127" t="s">
        <v>1624</v>
      </c>
      <c r="D262" s="127" t="s">
        <v>1625</v>
      </c>
      <c r="E262" s="127" t="s">
        <v>1626</v>
      </c>
      <c r="F262" s="128">
        <v>14</v>
      </c>
      <c r="G262" s="128" t="s">
        <v>943</v>
      </c>
      <c r="H262" s="128" t="s">
        <v>944</v>
      </c>
      <c r="I262" s="130">
        <v>43901</v>
      </c>
      <c r="J262" s="129"/>
      <c r="K262" s="128" t="s">
        <v>1206</v>
      </c>
      <c r="L262" s="128" t="s">
        <v>82</v>
      </c>
      <c r="M262" s="128" t="s">
        <v>1004</v>
      </c>
      <c r="N262" s="131">
        <v>21.99</v>
      </c>
      <c r="O262" s="126" t="str">
        <f t="shared" si="11"/>
        <v/>
      </c>
      <c r="R262" s="27" t="str">
        <f t="shared" si="12"/>
        <v/>
      </c>
      <c r="S262" s="27" t="str">
        <f>IF(O262="","",O262*(1-'Core List'!$Q$525))</f>
        <v/>
      </c>
    </row>
    <row r="263" spans="1:19" x14ac:dyDescent="0.3">
      <c r="A263" s="127" t="s">
        <v>8</v>
      </c>
      <c r="B263" s="128" t="s">
        <v>1627</v>
      </c>
      <c r="C263" s="127" t="s">
        <v>1624</v>
      </c>
      <c r="D263" s="127" t="s">
        <v>1628</v>
      </c>
      <c r="E263" s="127" t="s">
        <v>1626</v>
      </c>
      <c r="F263" s="128">
        <v>9</v>
      </c>
      <c r="G263" s="128" t="s">
        <v>943</v>
      </c>
      <c r="H263" s="128" t="s">
        <v>944</v>
      </c>
      <c r="I263" s="130">
        <v>43901</v>
      </c>
      <c r="J263" s="128">
        <v>720</v>
      </c>
      <c r="K263" s="128" t="s">
        <v>1206</v>
      </c>
      <c r="L263" s="128" t="s">
        <v>82</v>
      </c>
      <c r="M263" s="128" t="s">
        <v>1004</v>
      </c>
      <c r="N263" s="131">
        <v>21.99</v>
      </c>
      <c r="O263" s="126" t="str">
        <f t="shared" si="11"/>
        <v/>
      </c>
      <c r="R263" s="27" t="str">
        <f t="shared" si="12"/>
        <v/>
      </c>
      <c r="S263" s="27" t="str">
        <f>IF(O263="","",O263*(1-'Core List'!$Q$525))</f>
        <v/>
      </c>
    </row>
    <row r="264" spans="1:19" x14ac:dyDescent="0.3">
      <c r="A264" s="127" t="s">
        <v>8</v>
      </c>
      <c r="B264" s="128" t="s">
        <v>1629</v>
      </c>
      <c r="C264" s="127" t="s">
        <v>1624</v>
      </c>
      <c r="D264" s="127" t="s">
        <v>1630</v>
      </c>
      <c r="E264" s="127" t="s">
        <v>1626</v>
      </c>
      <c r="F264" s="128">
        <v>1</v>
      </c>
      <c r="G264" s="128" t="s">
        <v>943</v>
      </c>
      <c r="H264" s="128" t="s">
        <v>944</v>
      </c>
      <c r="I264" s="130">
        <v>43901</v>
      </c>
      <c r="J264" s="128">
        <v>890</v>
      </c>
      <c r="K264" s="128" t="s">
        <v>1206</v>
      </c>
      <c r="L264" s="128" t="s">
        <v>82</v>
      </c>
      <c r="M264" s="128" t="s">
        <v>1004</v>
      </c>
      <c r="N264" s="131">
        <v>21.99</v>
      </c>
      <c r="O264" s="126" t="str">
        <f t="shared" si="11"/>
        <v/>
      </c>
      <c r="R264" s="27" t="str">
        <f t="shared" si="12"/>
        <v/>
      </c>
      <c r="S264" s="27" t="str">
        <f>IF(O264="","",O264*(1-'Core List'!$Q$525))</f>
        <v/>
      </c>
    </row>
    <row r="265" spans="1:19" x14ac:dyDescent="0.3">
      <c r="A265" s="127" t="s">
        <v>8</v>
      </c>
      <c r="B265" s="128" t="s">
        <v>1631</v>
      </c>
      <c r="C265" s="127" t="s">
        <v>1624</v>
      </c>
      <c r="D265" s="127" t="s">
        <v>1632</v>
      </c>
      <c r="E265" s="127" t="s">
        <v>1626</v>
      </c>
      <c r="F265" s="128">
        <v>11</v>
      </c>
      <c r="G265" s="128" t="s">
        <v>943</v>
      </c>
      <c r="H265" s="128" t="s">
        <v>944</v>
      </c>
      <c r="I265" s="130">
        <v>43901</v>
      </c>
      <c r="J265" s="128">
        <v>740</v>
      </c>
      <c r="K265" s="128" t="s">
        <v>1206</v>
      </c>
      <c r="L265" s="128" t="s">
        <v>82</v>
      </c>
      <c r="M265" s="128" t="s">
        <v>1004</v>
      </c>
      <c r="N265" s="131">
        <v>21.99</v>
      </c>
      <c r="O265" s="126" t="str">
        <f t="shared" ref="O265:O328" si="13">IF(A265="","",N265*A265)</f>
        <v/>
      </c>
      <c r="R265" s="27" t="str">
        <f t="shared" si="12"/>
        <v/>
      </c>
      <c r="S265" s="27" t="str">
        <f>IF(O265="","",O265*(1-'Core List'!$Q$525))</f>
        <v/>
      </c>
    </row>
    <row r="266" spans="1:19" x14ac:dyDescent="0.3">
      <c r="A266" s="127" t="s">
        <v>8</v>
      </c>
      <c r="B266" s="128" t="s">
        <v>1633</v>
      </c>
      <c r="C266" s="127" t="s">
        <v>1624</v>
      </c>
      <c r="D266" s="127" t="s">
        <v>1634</v>
      </c>
      <c r="E266" s="127" t="s">
        <v>1626</v>
      </c>
      <c r="F266" s="128">
        <v>7</v>
      </c>
      <c r="G266" s="128" t="s">
        <v>943</v>
      </c>
      <c r="H266" s="128" t="s">
        <v>944</v>
      </c>
      <c r="I266" s="130">
        <v>43901</v>
      </c>
      <c r="J266" s="128">
        <v>710</v>
      </c>
      <c r="K266" s="128" t="s">
        <v>1206</v>
      </c>
      <c r="L266" s="128" t="s">
        <v>82</v>
      </c>
      <c r="M266" s="128" t="s">
        <v>1004</v>
      </c>
      <c r="N266" s="131">
        <v>21.99</v>
      </c>
      <c r="O266" s="126" t="str">
        <f t="shared" si="13"/>
        <v/>
      </c>
      <c r="R266" s="27" t="str">
        <f t="shared" ref="R266:R329" si="14">IF(O266="","",B266)</f>
        <v/>
      </c>
      <c r="S266" s="27" t="str">
        <f>IF(O266="","",O266*(1-'Core List'!$Q$525))</f>
        <v/>
      </c>
    </row>
    <row r="267" spans="1:19" x14ac:dyDescent="0.3">
      <c r="A267" s="127" t="s">
        <v>8</v>
      </c>
      <c r="B267" s="128" t="s">
        <v>1635</v>
      </c>
      <c r="C267" s="127" t="s">
        <v>1624</v>
      </c>
      <c r="D267" s="127" t="s">
        <v>1636</v>
      </c>
      <c r="E267" s="127" t="s">
        <v>1626</v>
      </c>
      <c r="F267" s="128">
        <v>4</v>
      </c>
      <c r="G267" s="128" t="s">
        <v>943</v>
      </c>
      <c r="H267" s="128" t="s">
        <v>944</v>
      </c>
      <c r="I267" s="130">
        <v>43901</v>
      </c>
      <c r="J267" s="128">
        <v>750</v>
      </c>
      <c r="K267" s="128" t="s">
        <v>1206</v>
      </c>
      <c r="L267" s="128" t="s">
        <v>82</v>
      </c>
      <c r="M267" s="128" t="s">
        <v>1004</v>
      </c>
      <c r="N267" s="131">
        <v>21.99</v>
      </c>
      <c r="O267" s="126" t="str">
        <f t="shared" si="13"/>
        <v/>
      </c>
      <c r="R267" s="27" t="str">
        <f t="shared" si="14"/>
        <v/>
      </c>
      <c r="S267" s="27" t="str">
        <f>IF(O267="","",O267*(1-'Core List'!$Q$525))</f>
        <v/>
      </c>
    </row>
    <row r="268" spans="1:19" x14ac:dyDescent="0.3">
      <c r="A268" s="127" t="s">
        <v>8</v>
      </c>
      <c r="B268" s="128" t="s">
        <v>1637</v>
      </c>
      <c r="C268" s="127" t="s">
        <v>1624</v>
      </c>
      <c r="D268" s="127" t="s">
        <v>1638</v>
      </c>
      <c r="E268" s="127" t="s">
        <v>1626</v>
      </c>
      <c r="F268" s="128">
        <v>8</v>
      </c>
      <c r="G268" s="128" t="s">
        <v>943</v>
      </c>
      <c r="H268" s="128" t="s">
        <v>944</v>
      </c>
      <c r="I268" s="130">
        <v>43901</v>
      </c>
      <c r="J268" s="128">
        <v>660</v>
      </c>
      <c r="K268" s="128" t="s">
        <v>1206</v>
      </c>
      <c r="L268" s="128" t="s">
        <v>82</v>
      </c>
      <c r="M268" s="128" t="s">
        <v>1004</v>
      </c>
      <c r="N268" s="131">
        <v>21.99</v>
      </c>
      <c r="O268" s="126" t="str">
        <f t="shared" si="13"/>
        <v/>
      </c>
      <c r="R268" s="27" t="str">
        <f t="shared" si="14"/>
        <v/>
      </c>
      <c r="S268" s="27" t="str">
        <f>IF(O268="","",O268*(1-'Core List'!$Q$525))</f>
        <v/>
      </c>
    </row>
    <row r="269" spans="1:19" x14ac:dyDescent="0.3">
      <c r="A269" s="127" t="s">
        <v>8</v>
      </c>
      <c r="B269" s="128" t="s">
        <v>1639</v>
      </c>
      <c r="C269" s="127" t="s">
        <v>1624</v>
      </c>
      <c r="D269" s="127" t="s">
        <v>1640</v>
      </c>
      <c r="E269" s="127" t="s">
        <v>1626</v>
      </c>
      <c r="F269" s="128">
        <v>13</v>
      </c>
      <c r="G269" s="128" t="s">
        <v>943</v>
      </c>
      <c r="H269" s="128" t="s">
        <v>944</v>
      </c>
      <c r="I269" s="130">
        <v>43901</v>
      </c>
      <c r="J269" s="128">
        <v>710</v>
      </c>
      <c r="K269" s="128" t="s">
        <v>1206</v>
      </c>
      <c r="L269" s="128" t="s">
        <v>82</v>
      </c>
      <c r="M269" s="128" t="s">
        <v>1004</v>
      </c>
      <c r="N269" s="131">
        <v>21.99</v>
      </c>
      <c r="O269" s="126" t="str">
        <f t="shared" si="13"/>
        <v/>
      </c>
      <c r="R269" s="27" t="str">
        <f t="shared" si="14"/>
        <v/>
      </c>
      <c r="S269" s="27" t="str">
        <f>IF(O269="","",O269*(1-'Core List'!$Q$525))</f>
        <v/>
      </c>
    </row>
    <row r="270" spans="1:19" x14ac:dyDescent="0.3">
      <c r="A270" s="127" t="s">
        <v>8</v>
      </c>
      <c r="B270" s="128" t="s">
        <v>1641</v>
      </c>
      <c r="C270" s="127" t="s">
        <v>1624</v>
      </c>
      <c r="D270" s="127" t="s">
        <v>1642</v>
      </c>
      <c r="E270" s="127" t="s">
        <v>1626</v>
      </c>
      <c r="F270" s="128">
        <v>6</v>
      </c>
      <c r="G270" s="128" t="s">
        <v>943</v>
      </c>
      <c r="H270" s="128" t="s">
        <v>944</v>
      </c>
      <c r="I270" s="130">
        <v>43901</v>
      </c>
      <c r="J270" s="128">
        <v>690</v>
      </c>
      <c r="K270" s="128" t="s">
        <v>1206</v>
      </c>
      <c r="L270" s="128" t="s">
        <v>82</v>
      </c>
      <c r="M270" s="128" t="s">
        <v>1004</v>
      </c>
      <c r="N270" s="131">
        <v>21.99</v>
      </c>
      <c r="O270" s="126" t="str">
        <f t="shared" si="13"/>
        <v/>
      </c>
      <c r="R270" s="27" t="str">
        <f t="shared" si="14"/>
        <v/>
      </c>
      <c r="S270" s="27" t="str">
        <f>IF(O270="","",O270*(1-'Core List'!$Q$525))</f>
        <v/>
      </c>
    </row>
    <row r="271" spans="1:19" x14ac:dyDescent="0.3">
      <c r="A271" s="127" t="s">
        <v>8</v>
      </c>
      <c r="B271" s="128" t="s">
        <v>1643</v>
      </c>
      <c r="C271" s="127" t="s">
        <v>1624</v>
      </c>
      <c r="D271" s="127" t="s">
        <v>1644</v>
      </c>
      <c r="E271" s="127" t="s">
        <v>1626</v>
      </c>
      <c r="F271" s="128">
        <v>10</v>
      </c>
      <c r="G271" s="128" t="s">
        <v>943</v>
      </c>
      <c r="H271" s="128" t="s">
        <v>944</v>
      </c>
      <c r="I271" s="130">
        <v>43901</v>
      </c>
      <c r="J271" s="128">
        <v>670</v>
      </c>
      <c r="K271" s="128" t="s">
        <v>1206</v>
      </c>
      <c r="L271" s="128" t="s">
        <v>82</v>
      </c>
      <c r="M271" s="128" t="s">
        <v>1004</v>
      </c>
      <c r="N271" s="131">
        <v>21.99</v>
      </c>
      <c r="O271" s="126" t="str">
        <f t="shared" si="13"/>
        <v/>
      </c>
      <c r="R271" s="27" t="str">
        <f t="shared" si="14"/>
        <v/>
      </c>
      <c r="S271" s="27" t="str">
        <f>IF(O271="","",O271*(1-'Core List'!$Q$525))</f>
        <v/>
      </c>
    </row>
    <row r="272" spans="1:19" x14ac:dyDescent="0.3">
      <c r="A272" s="127" t="s">
        <v>8</v>
      </c>
      <c r="B272" s="128" t="s">
        <v>1645</v>
      </c>
      <c r="C272" s="127" t="s">
        <v>1624</v>
      </c>
      <c r="D272" s="127" t="s">
        <v>1646</v>
      </c>
      <c r="E272" s="127" t="s">
        <v>1626</v>
      </c>
      <c r="F272" s="128">
        <v>2</v>
      </c>
      <c r="G272" s="128" t="s">
        <v>943</v>
      </c>
      <c r="H272" s="128" t="s">
        <v>944</v>
      </c>
      <c r="I272" s="130">
        <v>43901</v>
      </c>
      <c r="J272" s="128">
        <v>840</v>
      </c>
      <c r="K272" s="128" t="s">
        <v>1206</v>
      </c>
      <c r="L272" s="128" t="s">
        <v>82</v>
      </c>
      <c r="M272" s="128" t="s">
        <v>1004</v>
      </c>
      <c r="N272" s="131">
        <v>21.99</v>
      </c>
      <c r="O272" s="126" t="str">
        <f t="shared" si="13"/>
        <v/>
      </c>
      <c r="R272" s="27" t="str">
        <f t="shared" si="14"/>
        <v/>
      </c>
      <c r="S272" s="27" t="str">
        <f>IF(O272="","",O272*(1-'Core List'!$Q$525))</f>
        <v/>
      </c>
    </row>
    <row r="273" spans="1:19" x14ac:dyDescent="0.3">
      <c r="A273" s="127" t="s">
        <v>8</v>
      </c>
      <c r="B273" s="128" t="s">
        <v>1647</v>
      </c>
      <c r="C273" s="127" t="s">
        <v>1624</v>
      </c>
      <c r="D273" s="127" t="s">
        <v>1648</v>
      </c>
      <c r="E273" s="127" t="s">
        <v>1626</v>
      </c>
      <c r="F273" s="128">
        <v>12</v>
      </c>
      <c r="G273" s="128" t="s">
        <v>943</v>
      </c>
      <c r="H273" s="128" t="s">
        <v>944</v>
      </c>
      <c r="I273" s="130">
        <v>43901</v>
      </c>
      <c r="J273" s="128">
        <v>680</v>
      </c>
      <c r="K273" s="128" t="s">
        <v>1206</v>
      </c>
      <c r="L273" s="128" t="s">
        <v>82</v>
      </c>
      <c r="M273" s="128" t="s">
        <v>1004</v>
      </c>
      <c r="N273" s="131">
        <v>21.99</v>
      </c>
      <c r="O273" s="126" t="str">
        <f t="shared" si="13"/>
        <v/>
      </c>
      <c r="R273" s="27" t="str">
        <f t="shared" si="14"/>
        <v/>
      </c>
      <c r="S273" s="27" t="str">
        <f>IF(O273="","",O273*(1-'Core List'!$Q$525))</f>
        <v/>
      </c>
    </row>
    <row r="274" spans="1:19" x14ac:dyDescent="0.3">
      <c r="A274" s="127" t="s">
        <v>8</v>
      </c>
      <c r="B274" s="128" t="s">
        <v>1649</v>
      </c>
      <c r="C274" s="127" t="s">
        <v>1624</v>
      </c>
      <c r="D274" s="127" t="s">
        <v>1650</v>
      </c>
      <c r="E274" s="127" t="s">
        <v>1626</v>
      </c>
      <c r="F274" s="128">
        <v>5</v>
      </c>
      <c r="G274" s="128" t="s">
        <v>943</v>
      </c>
      <c r="H274" s="128" t="s">
        <v>944</v>
      </c>
      <c r="I274" s="130">
        <v>43901</v>
      </c>
      <c r="J274" s="128">
        <v>750</v>
      </c>
      <c r="K274" s="128" t="s">
        <v>1206</v>
      </c>
      <c r="L274" s="128" t="s">
        <v>82</v>
      </c>
      <c r="M274" s="128" t="s">
        <v>1004</v>
      </c>
      <c r="N274" s="131">
        <v>21.99</v>
      </c>
      <c r="O274" s="126" t="str">
        <f t="shared" si="13"/>
        <v/>
      </c>
      <c r="R274" s="27" t="str">
        <f t="shared" si="14"/>
        <v/>
      </c>
      <c r="S274" s="27" t="str">
        <f>IF(O274="","",O274*(1-'Core List'!$Q$525))</f>
        <v/>
      </c>
    </row>
    <row r="275" spans="1:19" x14ac:dyDescent="0.3">
      <c r="A275" s="127" t="s">
        <v>8</v>
      </c>
      <c r="B275" s="128" t="s">
        <v>1651</v>
      </c>
      <c r="C275" s="127" t="s">
        <v>1624</v>
      </c>
      <c r="D275" s="127" t="s">
        <v>1652</v>
      </c>
      <c r="E275" s="127" t="s">
        <v>1626</v>
      </c>
      <c r="F275" s="128">
        <v>3</v>
      </c>
      <c r="G275" s="128" t="s">
        <v>943</v>
      </c>
      <c r="H275" s="128" t="s">
        <v>944</v>
      </c>
      <c r="I275" s="130">
        <v>43901</v>
      </c>
      <c r="J275" s="128">
        <v>770</v>
      </c>
      <c r="K275" s="128" t="s">
        <v>1206</v>
      </c>
      <c r="L275" s="128" t="s">
        <v>82</v>
      </c>
      <c r="M275" s="128" t="s">
        <v>1004</v>
      </c>
      <c r="N275" s="131">
        <v>21.99</v>
      </c>
      <c r="O275" s="126" t="str">
        <f t="shared" si="13"/>
        <v/>
      </c>
      <c r="R275" s="27" t="str">
        <f t="shared" si="14"/>
        <v/>
      </c>
      <c r="S275" s="27" t="str">
        <f>IF(O275="","",O275*(1-'Core List'!$Q$525))</f>
        <v/>
      </c>
    </row>
    <row r="276" spans="1:19" x14ac:dyDescent="0.3">
      <c r="A276" s="127" t="s">
        <v>8</v>
      </c>
      <c r="B276" s="128" t="s">
        <v>1653</v>
      </c>
      <c r="C276" s="127" t="s">
        <v>1654</v>
      </c>
      <c r="D276" s="127" t="s">
        <v>1655</v>
      </c>
      <c r="E276" s="127" t="s">
        <v>8</v>
      </c>
      <c r="F276" s="129"/>
      <c r="G276" s="128" t="s">
        <v>1327</v>
      </c>
      <c r="H276" s="128" t="s">
        <v>1076</v>
      </c>
      <c r="I276" s="130">
        <v>43152</v>
      </c>
      <c r="J276" s="128">
        <v>740</v>
      </c>
      <c r="K276" s="128" t="s">
        <v>973</v>
      </c>
      <c r="L276" s="128" t="s">
        <v>82</v>
      </c>
      <c r="M276" s="128" t="s">
        <v>1004</v>
      </c>
      <c r="N276" s="131">
        <v>12.99</v>
      </c>
      <c r="O276" s="126" t="str">
        <f t="shared" si="13"/>
        <v/>
      </c>
      <c r="R276" s="27" t="str">
        <f t="shared" si="14"/>
        <v/>
      </c>
      <c r="S276" s="27" t="str">
        <f>IF(O276="","",O276*(1-'Core List'!$Q$525))</f>
        <v/>
      </c>
    </row>
    <row r="277" spans="1:19" x14ac:dyDescent="0.3">
      <c r="A277" s="127" t="s">
        <v>8</v>
      </c>
      <c r="B277" s="128" t="s">
        <v>1656</v>
      </c>
      <c r="C277" s="127" t="s">
        <v>1654</v>
      </c>
      <c r="D277" s="127" t="s">
        <v>1655</v>
      </c>
      <c r="E277" s="127" t="s">
        <v>8</v>
      </c>
      <c r="F277" s="129"/>
      <c r="G277" s="128" t="s">
        <v>943</v>
      </c>
      <c r="H277" s="128" t="s">
        <v>1076</v>
      </c>
      <c r="I277" s="130">
        <v>42774</v>
      </c>
      <c r="J277" s="128">
        <v>740</v>
      </c>
      <c r="K277" s="128" t="s">
        <v>973</v>
      </c>
      <c r="L277" s="128" t="s">
        <v>82</v>
      </c>
      <c r="M277" s="128" t="s">
        <v>1004</v>
      </c>
      <c r="N277" s="131">
        <v>21.99</v>
      </c>
      <c r="O277" s="126" t="str">
        <f t="shared" si="13"/>
        <v/>
      </c>
      <c r="R277" s="27" t="str">
        <f t="shared" si="14"/>
        <v/>
      </c>
      <c r="S277" s="27" t="str">
        <f>IF(O277="","",O277*(1-'Core List'!$Q$525))</f>
        <v/>
      </c>
    </row>
    <row r="278" spans="1:19" x14ac:dyDescent="0.3">
      <c r="A278" s="127" t="s">
        <v>8</v>
      </c>
      <c r="B278" s="128" t="s">
        <v>1657</v>
      </c>
      <c r="C278" s="127" t="s">
        <v>1311</v>
      </c>
      <c r="D278" s="127" t="s">
        <v>1658</v>
      </c>
      <c r="E278" s="127" t="s">
        <v>1659</v>
      </c>
      <c r="F278" s="128">
        <v>2</v>
      </c>
      <c r="G278" s="128" t="s">
        <v>1327</v>
      </c>
      <c r="H278" s="128" t="s">
        <v>959</v>
      </c>
      <c r="I278" s="130">
        <v>43152</v>
      </c>
      <c r="J278" s="128">
        <v>820</v>
      </c>
      <c r="K278" s="128" t="s">
        <v>1660</v>
      </c>
      <c r="L278" s="128" t="s">
        <v>82</v>
      </c>
      <c r="M278" s="128" t="s">
        <v>1004</v>
      </c>
      <c r="N278" s="131">
        <v>12.99</v>
      </c>
      <c r="O278" s="126" t="str">
        <f t="shared" si="13"/>
        <v/>
      </c>
      <c r="R278" s="27" t="str">
        <f t="shared" si="14"/>
        <v/>
      </c>
      <c r="S278" s="27" t="str">
        <f>IF(O278="","",O278*(1-'Core List'!$Q$525))</f>
        <v/>
      </c>
    </row>
    <row r="279" spans="1:19" x14ac:dyDescent="0.3">
      <c r="A279" s="127" t="s">
        <v>8</v>
      </c>
      <c r="B279" s="128" t="s">
        <v>1661</v>
      </c>
      <c r="C279" s="127" t="s">
        <v>1311</v>
      </c>
      <c r="D279" s="127" t="s">
        <v>1658</v>
      </c>
      <c r="E279" s="127" t="s">
        <v>1659</v>
      </c>
      <c r="F279" s="128">
        <v>2</v>
      </c>
      <c r="G279" s="128" t="s">
        <v>943</v>
      </c>
      <c r="H279" s="128" t="s">
        <v>959</v>
      </c>
      <c r="I279" s="130">
        <v>42802</v>
      </c>
      <c r="J279" s="128">
        <v>820</v>
      </c>
      <c r="K279" s="128" t="s">
        <v>1660</v>
      </c>
      <c r="L279" s="128" t="s">
        <v>82</v>
      </c>
      <c r="M279" s="128" t="s">
        <v>1004</v>
      </c>
      <c r="N279" s="131">
        <v>21.99</v>
      </c>
      <c r="O279" s="126" t="str">
        <f t="shared" si="13"/>
        <v/>
      </c>
      <c r="R279" s="27" t="str">
        <f t="shared" si="14"/>
        <v/>
      </c>
      <c r="S279" s="27" t="str">
        <f>IF(O279="","",O279*(1-'Core List'!$Q$525))</f>
        <v/>
      </c>
    </row>
    <row r="280" spans="1:19" x14ac:dyDescent="0.3">
      <c r="A280" s="127" t="s">
        <v>8</v>
      </c>
      <c r="B280" s="128" t="s">
        <v>1662</v>
      </c>
      <c r="C280" s="127" t="s">
        <v>1663</v>
      </c>
      <c r="D280" s="127" t="s">
        <v>1664</v>
      </c>
      <c r="E280" s="127" t="s">
        <v>8</v>
      </c>
      <c r="F280" s="129"/>
      <c r="G280" s="128" t="s">
        <v>1327</v>
      </c>
      <c r="H280" s="128" t="s">
        <v>1552</v>
      </c>
      <c r="I280" s="130">
        <v>40562</v>
      </c>
      <c r="J280" s="128">
        <v>1020</v>
      </c>
      <c r="K280" s="128" t="s">
        <v>1106</v>
      </c>
      <c r="L280" s="128" t="s">
        <v>82</v>
      </c>
      <c r="M280" s="128" t="s">
        <v>1004</v>
      </c>
      <c r="N280" s="131">
        <v>12.99</v>
      </c>
      <c r="O280" s="126" t="str">
        <f t="shared" si="13"/>
        <v/>
      </c>
      <c r="R280" s="27" t="str">
        <f t="shared" si="14"/>
        <v/>
      </c>
      <c r="S280" s="27" t="str">
        <f>IF(O280="","",O280*(1-'Core List'!$Q$525))</f>
        <v/>
      </c>
    </row>
    <row r="281" spans="1:19" x14ac:dyDescent="0.3">
      <c r="A281" s="127" t="s">
        <v>8</v>
      </c>
      <c r="B281" s="128" t="s">
        <v>1665</v>
      </c>
      <c r="C281" s="127" t="s">
        <v>1666</v>
      </c>
      <c r="D281" s="127" t="s">
        <v>1667</v>
      </c>
      <c r="E281" s="127" t="s">
        <v>8</v>
      </c>
      <c r="F281" s="129"/>
      <c r="G281" s="128" t="s">
        <v>1327</v>
      </c>
      <c r="H281" s="128" t="s">
        <v>1552</v>
      </c>
      <c r="I281" s="130">
        <v>37258</v>
      </c>
      <c r="J281" s="128">
        <v>840</v>
      </c>
      <c r="K281" s="128" t="s">
        <v>1668</v>
      </c>
      <c r="L281" s="128" t="s">
        <v>82</v>
      </c>
      <c r="M281" s="128" t="s">
        <v>952</v>
      </c>
      <c r="N281" s="131">
        <v>12.99</v>
      </c>
      <c r="O281" s="126" t="str">
        <f t="shared" si="13"/>
        <v/>
      </c>
      <c r="R281" s="27" t="str">
        <f t="shared" si="14"/>
        <v/>
      </c>
      <c r="S281" s="27" t="str">
        <f>IF(O281="","",O281*(1-'Core List'!$Q$525))</f>
        <v/>
      </c>
    </row>
    <row r="282" spans="1:19" x14ac:dyDescent="0.3">
      <c r="A282" s="127" t="s">
        <v>8</v>
      </c>
      <c r="B282" s="128" t="s">
        <v>1669</v>
      </c>
      <c r="C282" s="127" t="s">
        <v>940</v>
      </c>
      <c r="D282" s="127" t="s">
        <v>1670</v>
      </c>
      <c r="E282" s="127" t="s">
        <v>942</v>
      </c>
      <c r="F282" s="129"/>
      <c r="G282" s="128" t="s">
        <v>943</v>
      </c>
      <c r="H282" s="128" t="s">
        <v>944</v>
      </c>
      <c r="I282" s="130">
        <v>43152</v>
      </c>
      <c r="J282" s="128">
        <v>750</v>
      </c>
      <c r="K282" s="128" t="s">
        <v>945</v>
      </c>
      <c r="L282" s="128" t="s">
        <v>946</v>
      </c>
      <c r="M282" s="128" t="s">
        <v>947</v>
      </c>
      <c r="N282" s="131">
        <v>18.989999999999998</v>
      </c>
      <c r="O282" s="126" t="str">
        <f t="shared" si="13"/>
        <v/>
      </c>
      <c r="R282" s="27" t="str">
        <f t="shared" si="14"/>
        <v/>
      </c>
      <c r="S282" s="27" t="str">
        <f>IF(O282="","",O282*(1-'Core List'!$Q$525))</f>
        <v/>
      </c>
    </row>
    <row r="283" spans="1:19" x14ac:dyDescent="0.3">
      <c r="A283" s="127" t="s">
        <v>8</v>
      </c>
      <c r="B283" s="128" t="s">
        <v>1671</v>
      </c>
      <c r="C283" s="127" t="s">
        <v>1672</v>
      </c>
      <c r="D283" s="127" t="s">
        <v>1673</v>
      </c>
      <c r="E283" s="127" t="s">
        <v>8</v>
      </c>
      <c r="F283" s="129"/>
      <c r="G283" s="128" t="s">
        <v>943</v>
      </c>
      <c r="H283" s="128" t="s">
        <v>1105</v>
      </c>
      <c r="I283" s="130">
        <v>39904</v>
      </c>
      <c r="J283" s="128">
        <v>820</v>
      </c>
      <c r="K283" s="128" t="s">
        <v>945</v>
      </c>
      <c r="L283" s="128" t="s">
        <v>946</v>
      </c>
      <c r="M283" s="128" t="s">
        <v>947</v>
      </c>
      <c r="N283" s="131">
        <v>20.99</v>
      </c>
      <c r="O283" s="126" t="str">
        <f t="shared" si="13"/>
        <v/>
      </c>
      <c r="R283" s="27" t="str">
        <f t="shared" si="14"/>
        <v/>
      </c>
      <c r="S283" s="27" t="str">
        <f>IF(O283="","",O283*(1-'Core List'!$Q$525))</f>
        <v/>
      </c>
    </row>
    <row r="284" spans="1:19" x14ac:dyDescent="0.3">
      <c r="A284" s="127" t="s">
        <v>8</v>
      </c>
      <c r="B284" s="128" t="s">
        <v>1674</v>
      </c>
      <c r="C284" s="127" t="s">
        <v>1675</v>
      </c>
      <c r="D284" s="127" t="s">
        <v>1676</v>
      </c>
      <c r="E284" s="127" t="s">
        <v>8</v>
      </c>
      <c r="F284" s="129"/>
      <c r="G284" s="128" t="s">
        <v>943</v>
      </c>
      <c r="H284" s="128" t="s">
        <v>1021</v>
      </c>
      <c r="I284" s="130">
        <v>42949</v>
      </c>
      <c r="J284" s="128">
        <v>660</v>
      </c>
      <c r="K284" s="128" t="s">
        <v>945</v>
      </c>
      <c r="L284" s="128" t="s">
        <v>946</v>
      </c>
      <c r="M284" s="128" t="s">
        <v>947</v>
      </c>
      <c r="N284" s="131">
        <v>20.99</v>
      </c>
      <c r="O284" s="126" t="str">
        <f t="shared" si="13"/>
        <v/>
      </c>
      <c r="R284" s="27" t="str">
        <f t="shared" si="14"/>
        <v/>
      </c>
      <c r="S284" s="27" t="str">
        <f>IF(O284="","",O284*(1-'Core List'!$Q$525))</f>
        <v/>
      </c>
    </row>
    <row r="285" spans="1:19" x14ac:dyDescent="0.3">
      <c r="A285" s="127" t="s">
        <v>8</v>
      </c>
      <c r="B285" s="128" t="s">
        <v>1677</v>
      </c>
      <c r="C285" s="127" t="s">
        <v>979</v>
      </c>
      <c r="D285" s="127" t="s">
        <v>1678</v>
      </c>
      <c r="E285" s="127" t="s">
        <v>8</v>
      </c>
      <c r="F285" s="129"/>
      <c r="G285" s="128" t="s">
        <v>1327</v>
      </c>
      <c r="H285" s="128" t="s">
        <v>944</v>
      </c>
      <c r="I285" s="130">
        <v>43872</v>
      </c>
      <c r="J285" s="128">
        <v>850</v>
      </c>
      <c r="K285" s="128" t="s">
        <v>945</v>
      </c>
      <c r="L285" s="128" t="s">
        <v>946</v>
      </c>
      <c r="M285" s="128" t="s">
        <v>947</v>
      </c>
      <c r="N285" s="131">
        <v>12.99</v>
      </c>
      <c r="O285" s="126" t="str">
        <f t="shared" si="13"/>
        <v/>
      </c>
      <c r="R285" s="27" t="str">
        <f t="shared" si="14"/>
        <v/>
      </c>
      <c r="S285" s="27" t="str">
        <f>IF(O285="","",O285*(1-'Core List'!$Q$525))</f>
        <v/>
      </c>
    </row>
    <row r="286" spans="1:19" x14ac:dyDescent="0.3">
      <c r="A286" s="127" t="s">
        <v>8</v>
      </c>
      <c r="B286" s="128" t="s">
        <v>1679</v>
      </c>
      <c r="C286" s="127" t="s">
        <v>979</v>
      </c>
      <c r="D286" s="127" t="s">
        <v>1678</v>
      </c>
      <c r="E286" s="127" t="s">
        <v>8</v>
      </c>
      <c r="F286" s="129"/>
      <c r="G286" s="128" t="s">
        <v>943</v>
      </c>
      <c r="H286" s="128" t="s">
        <v>944</v>
      </c>
      <c r="I286" s="130">
        <v>43872</v>
      </c>
      <c r="J286" s="128">
        <v>850</v>
      </c>
      <c r="K286" s="128" t="s">
        <v>945</v>
      </c>
      <c r="L286" s="128" t="s">
        <v>946</v>
      </c>
      <c r="M286" s="128" t="s">
        <v>947</v>
      </c>
      <c r="N286" s="131">
        <v>21.99</v>
      </c>
      <c r="O286" s="126" t="str">
        <f t="shared" si="13"/>
        <v/>
      </c>
      <c r="R286" s="27" t="str">
        <f t="shared" si="14"/>
        <v/>
      </c>
      <c r="S286" s="27" t="str">
        <f>IF(O286="","",O286*(1-'Core List'!$Q$525))</f>
        <v/>
      </c>
    </row>
    <row r="287" spans="1:19" x14ac:dyDescent="0.3">
      <c r="A287" s="127" t="s">
        <v>8</v>
      </c>
      <c r="B287" s="128" t="s">
        <v>1680</v>
      </c>
      <c r="C287" s="127" t="s">
        <v>1681</v>
      </c>
      <c r="D287" s="127" t="s">
        <v>1682</v>
      </c>
      <c r="E287" s="127" t="s">
        <v>8</v>
      </c>
      <c r="F287" s="129"/>
      <c r="G287" s="128" t="s">
        <v>1327</v>
      </c>
      <c r="H287" s="128" t="s">
        <v>959</v>
      </c>
      <c r="I287" s="130">
        <v>43516</v>
      </c>
      <c r="J287" s="128">
        <v>770</v>
      </c>
      <c r="K287" s="128" t="s">
        <v>945</v>
      </c>
      <c r="L287" s="128" t="s">
        <v>946</v>
      </c>
      <c r="M287" s="128" t="s">
        <v>947</v>
      </c>
      <c r="N287" s="131">
        <v>12.99</v>
      </c>
      <c r="O287" s="126" t="str">
        <f t="shared" si="13"/>
        <v/>
      </c>
      <c r="R287" s="27" t="str">
        <f t="shared" si="14"/>
        <v/>
      </c>
      <c r="S287" s="27" t="str">
        <f>IF(O287="","",O287*(1-'Core List'!$Q$525))</f>
        <v/>
      </c>
    </row>
    <row r="288" spans="1:19" x14ac:dyDescent="0.3">
      <c r="A288" s="127" t="s">
        <v>8</v>
      </c>
      <c r="B288" s="128" t="s">
        <v>1683</v>
      </c>
      <c r="C288" s="127" t="s">
        <v>1681</v>
      </c>
      <c r="D288" s="127" t="s">
        <v>1682</v>
      </c>
      <c r="E288" s="127" t="s">
        <v>8</v>
      </c>
      <c r="F288" s="129"/>
      <c r="G288" s="128" t="s">
        <v>943</v>
      </c>
      <c r="H288" s="128" t="s">
        <v>959</v>
      </c>
      <c r="I288" s="130">
        <v>43454</v>
      </c>
      <c r="J288" s="128">
        <v>770</v>
      </c>
      <c r="K288" s="128" t="s">
        <v>945</v>
      </c>
      <c r="L288" s="128" t="s">
        <v>946</v>
      </c>
      <c r="M288" s="128" t="s">
        <v>947</v>
      </c>
      <c r="N288" s="131">
        <v>20.99</v>
      </c>
      <c r="O288" s="126" t="str">
        <f t="shared" si="13"/>
        <v/>
      </c>
      <c r="R288" s="27" t="str">
        <f t="shared" si="14"/>
        <v/>
      </c>
      <c r="S288" s="27" t="str">
        <f>IF(O288="","",O288*(1-'Core List'!$Q$525))</f>
        <v/>
      </c>
    </row>
    <row r="289" spans="1:19" x14ac:dyDescent="0.3">
      <c r="A289" s="127" t="s">
        <v>8</v>
      </c>
      <c r="B289" s="128" t="s">
        <v>1684</v>
      </c>
      <c r="C289" s="127" t="s">
        <v>1685</v>
      </c>
      <c r="D289" s="127" t="s">
        <v>1686</v>
      </c>
      <c r="E289" s="127" t="s">
        <v>8</v>
      </c>
      <c r="F289" s="129"/>
      <c r="G289" s="128" t="s">
        <v>943</v>
      </c>
      <c r="H289" s="128" t="s">
        <v>1080</v>
      </c>
      <c r="I289" s="130">
        <v>43607</v>
      </c>
      <c r="J289" s="128">
        <v>910</v>
      </c>
      <c r="K289" s="128" t="s">
        <v>1111</v>
      </c>
      <c r="L289" s="128" t="s">
        <v>946</v>
      </c>
      <c r="M289" s="128" t="s">
        <v>947</v>
      </c>
      <c r="N289" s="131">
        <v>20.99</v>
      </c>
      <c r="O289" s="126" t="str">
        <f t="shared" si="13"/>
        <v/>
      </c>
      <c r="R289" s="27" t="str">
        <f t="shared" si="14"/>
        <v/>
      </c>
      <c r="S289" s="27" t="str">
        <f>IF(O289="","",O289*(1-'Core List'!$Q$525))</f>
        <v/>
      </c>
    </row>
    <row r="290" spans="1:19" x14ac:dyDescent="0.3">
      <c r="A290" s="127" t="s">
        <v>8</v>
      </c>
      <c r="B290" s="128" t="s">
        <v>1687</v>
      </c>
      <c r="C290" s="127" t="s">
        <v>1544</v>
      </c>
      <c r="D290" s="127" t="s">
        <v>1688</v>
      </c>
      <c r="E290" s="127" t="s">
        <v>1546</v>
      </c>
      <c r="F290" s="128">
        <v>5</v>
      </c>
      <c r="G290" s="128" t="s">
        <v>1327</v>
      </c>
      <c r="H290" s="128" t="s">
        <v>1105</v>
      </c>
      <c r="I290" s="130">
        <v>38574</v>
      </c>
      <c r="J290" s="128">
        <v>950</v>
      </c>
      <c r="K290" s="128" t="s">
        <v>951</v>
      </c>
      <c r="L290" s="128" t="s">
        <v>946</v>
      </c>
      <c r="M290" s="128" t="s">
        <v>947</v>
      </c>
      <c r="N290" s="131">
        <v>20.95</v>
      </c>
      <c r="O290" s="126" t="str">
        <f t="shared" si="13"/>
        <v/>
      </c>
      <c r="R290" s="27" t="str">
        <f t="shared" si="14"/>
        <v/>
      </c>
      <c r="S290" s="27" t="str">
        <f>IF(O290="","",O290*(1-'Core List'!$Q$525))</f>
        <v/>
      </c>
    </row>
    <row r="291" spans="1:19" x14ac:dyDescent="0.3">
      <c r="A291" s="127" t="s">
        <v>8</v>
      </c>
      <c r="B291" s="128" t="s">
        <v>1689</v>
      </c>
      <c r="C291" s="127" t="s">
        <v>1544</v>
      </c>
      <c r="D291" s="127" t="s">
        <v>1688</v>
      </c>
      <c r="E291" s="127" t="s">
        <v>1546</v>
      </c>
      <c r="F291" s="128">
        <v>5</v>
      </c>
      <c r="G291" s="128" t="s">
        <v>943</v>
      </c>
      <c r="H291" s="128" t="s">
        <v>1105</v>
      </c>
      <c r="I291" s="130">
        <v>37866</v>
      </c>
      <c r="J291" s="128">
        <v>950</v>
      </c>
      <c r="K291" s="128" t="s">
        <v>951</v>
      </c>
      <c r="L291" s="128" t="s">
        <v>946</v>
      </c>
      <c r="M291" s="128" t="s">
        <v>947</v>
      </c>
      <c r="N291" s="131">
        <v>29.95</v>
      </c>
      <c r="O291" s="126" t="str">
        <f t="shared" si="13"/>
        <v/>
      </c>
      <c r="R291" s="27" t="str">
        <f t="shared" si="14"/>
        <v/>
      </c>
      <c r="S291" s="27" t="str">
        <f>IF(O291="","",O291*(1-'Core List'!$Q$525))</f>
        <v/>
      </c>
    </row>
    <row r="292" spans="1:19" x14ac:dyDescent="0.3">
      <c r="A292" s="127" t="s">
        <v>8</v>
      </c>
      <c r="B292" s="128" t="s">
        <v>1690</v>
      </c>
      <c r="C292" s="127" t="s">
        <v>1038</v>
      </c>
      <c r="D292" s="127" t="s">
        <v>1691</v>
      </c>
      <c r="E292" s="127" t="s">
        <v>8</v>
      </c>
      <c r="F292" s="129"/>
      <c r="G292" s="128" t="s">
        <v>943</v>
      </c>
      <c r="H292" s="128" t="s">
        <v>944</v>
      </c>
      <c r="I292" s="130">
        <v>43852</v>
      </c>
      <c r="J292" s="128">
        <v>810</v>
      </c>
      <c r="K292" s="128" t="s">
        <v>1692</v>
      </c>
      <c r="L292" s="128" t="s">
        <v>946</v>
      </c>
      <c r="M292" s="128" t="s">
        <v>1004</v>
      </c>
      <c r="N292" s="131">
        <v>21.99</v>
      </c>
      <c r="O292" s="126" t="str">
        <f t="shared" si="13"/>
        <v/>
      </c>
      <c r="R292" s="27" t="str">
        <f t="shared" si="14"/>
        <v/>
      </c>
      <c r="S292" s="27" t="str">
        <f>IF(O292="","",O292*(1-'Core List'!$Q$525))</f>
        <v/>
      </c>
    </row>
    <row r="293" spans="1:19" x14ac:dyDescent="0.3">
      <c r="A293" s="127" t="s">
        <v>8</v>
      </c>
      <c r="B293" s="128" t="s">
        <v>1693</v>
      </c>
      <c r="C293" s="127" t="s">
        <v>1694</v>
      </c>
      <c r="D293" s="127" t="s">
        <v>1695</v>
      </c>
      <c r="E293" s="127" t="s">
        <v>8</v>
      </c>
      <c r="F293" s="129"/>
      <c r="G293" s="128" t="s">
        <v>1327</v>
      </c>
      <c r="H293" s="128" t="s">
        <v>1084</v>
      </c>
      <c r="I293" s="130">
        <v>43597</v>
      </c>
      <c r="J293" s="128">
        <v>1180</v>
      </c>
      <c r="K293" s="128" t="s">
        <v>973</v>
      </c>
      <c r="L293" s="128" t="s">
        <v>946</v>
      </c>
      <c r="M293" s="128" t="s">
        <v>1004</v>
      </c>
      <c r="N293" s="131">
        <v>12.99</v>
      </c>
      <c r="O293" s="126" t="str">
        <f t="shared" si="13"/>
        <v/>
      </c>
      <c r="R293" s="27" t="str">
        <f t="shared" si="14"/>
        <v/>
      </c>
      <c r="S293" s="27" t="str">
        <f>IF(O293="","",O293*(1-'Core List'!$Q$525))</f>
        <v/>
      </c>
    </row>
    <row r="294" spans="1:19" x14ac:dyDescent="0.3">
      <c r="A294" s="127" t="s">
        <v>8</v>
      </c>
      <c r="B294" s="128" t="s">
        <v>1696</v>
      </c>
      <c r="C294" s="127" t="s">
        <v>1694</v>
      </c>
      <c r="D294" s="127" t="s">
        <v>1695</v>
      </c>
      <c r="E294" s="127" t="s">
        <v>8</v>
      </c>
      <c r="F294" s="129"/>
      <c r="G294" s="128" t="s">
        <v>943</v>
      </c>
      <c r="H294" s="128" t="s">
        <v>1084</v>
      </c>
      <c r="I294" s="130">
        <v>43503</v>
      </c>
      <c r="J294" s="128">
        <v>1180</v>
      </c>
      <c r="K294" s="128" t="s">
        <v>973</v>
      </c>
      <c r="L294" s="128" t="s">
        <v>946</v>
      </c>
      <c r="M294" s="128" t="s">
        <v>1004</v>
      </c>
      <c r="N294" s="131">
        <v>20.99</v>
      </c>
      <c r="O294" s="126" t="str">
        <f t="shared" si="13"/>
        <v/>
      </c>
      <c r="R294" s="27" t="str">
        <f t="shared" si="14"/>
        <v/>
      </c>
      <c r="S294" s="27" t="str">
        <f>IF(O294="","",O294*(1-'Core List'!$Q$525))</f>
        <v/>
      </c>
    </row>
    <row r="295" spans="1:19" x14ac:dyDescent="0.3">
      <c r="A295" s="127" t="s">
        <v>8</v>
      </c>
      <c r="B295" s="128" t="s">
        <v>1697</v>
      </c>
      <c r="C295" s="127" t="s">
        <v>1698</v>
      </c>
      <c r="D295" s="127" t="s">
        <v>1699</v>
      </c>
      <c r="E295" s="127" t="s">
        <v>8</v>
      </c>
      <c r="F295" s="129"/>
      <c r="G295" s="128" t="s">
        <v>1327</v>
      </c>
      <c r="H295" s="128" t="s">
        <v>1552</v>
      </c>
      <c r="I295" s="130">
        <v>43109</v>
      </c>
      <c r="J295" s="129"/>
      <c r="K295" s="128" t="s">
        <v>963</v>
      </c>
      <c r="L295" s="128" t="s">
        <v>946</v>
      </c>
      <c r="M295" s="128" t="s">
        <v>1004</v>
      </c>
      <c r="N295" s="131">
        <v>16</v>
      </c>
      <c r="O295" s="126" t="str">
        <f t="shared" si="13"/>
        <v/>
      </c>
      <c r="R295" s="27" t="str">
        <f t="shared" si="14"/>
        <v/>
      </c>
      <c r="S295" s="27" t="str">
        <f>IF(O295="","",O295*(1-'Core List'!$Q$525))</f>
        <v/>
      </c>
    </row>
    <row r="296" spans="1:19" x14ac:dyDescent="0.3">
      <c r="A296" s="127" t="s">
        <v>8</v>
      </c>
      <c r="B296" s="128" t="s">
        <v>1700</v>
      </c>
      <c r="C296" s="127" t="s">
        <v>1698</v>
      </c>
      <c r="D296" s="127" t="s">
        <v>1699</v>
      </c>
      <c r="E296" s="127" t="s">
        <v>8</v>
      </c>
      <c r="F296" s="129"/>
      <c r="G296" s="128" t="s">
        <v>943</v>
      </c>
      <c r="H296" s="128" t="s">
        <v>1552</v>
      </c>
      <c r="I296" s="130">
        <v>42858</v>
      </c>
      <c r="J296" s="129"/>
      <c r="K296" s="128" t="s">
        <v>963</v>
      </c>
      <c r="L296" s="128" t="s">
        <v>946</v>
      </c>
      <c r="M296" s="128" t="s">
        <v>1004</v>
      </c>
      <c r="N296" s="131">
        <v>37.99</v>
      </c>
      <c r="O296" s="126" t="str">
        <f t="shared" si="13"/>
        <v/>
      </c>
      <c r="R296" s="27" t="str">
        <f t="shared" si="14"/>
        <v/>
      </c>
      <c r="S296" s="27" t="str">
        <f>IF(O296="","",O296*(1-'Core List'!$Q$525))</f>
        <v/>
      </c>
    </row>
    <row r="297" spans="1:19" x14ac:dyDescent="0.3">
      <c r="A297" s="127" t="s">
        <v>8</v>
      </c>
      <c r="B297" s="128" t="s">
        <v>1701</v>
      </c>
      <c r="C297" s="127" t="s">
        <v>1544</v>
      </c>
      <c r="D297" s="127" t="s">
        <v>1702</v>
      </c>
      <c r="E297" s="127" t="s">
        <v>1546</v>
      </c>
      <c r="F297" s="128">
        <v>6</v>
      </c>
      <c r="G297" s="128" t="s">
        <v>1327</v>
      </c>
      <c r="H297" s="128" t="s">
        <v>1105</v>
      </c>
      <c r="I297" s="130">
        <v>39265</v>
      </c>
      <c r="J297" s="128">
        <v>920</v>
      </c>
      <c r="K297" s="128" t="s">
        <v>951</v>
      </c>
      <c r="L297" s="128" t="s">
        <v>946</v>
      </c>
      <c r="M297" s="128" t="s">
        <v>1004</v>
      </c>
      <c r="N297" s="131">
        <v>20.95</v>
      </c>
      <c r="O297" s="126" t="str">
        <f t="shared" si="13"/>
        <v/>
      </c>
      <c r="R297" s="27" t="str">
        <f t="shared" si="14"/>
        <v/>
      </c>
      <c r="S297" s="27" t="str">
        <f>IF(O297="","",O297*(1-'Core List'!$Q$525))</f>
        <v/>
      </c>
    </row>
    <row r="298" spans="1:19" x14ac:dyDescent="0.3">
      <c r="A298" s="127" t="s">
        <v>8</v>
      </c>
      <c r="B298" s="128" t="s">
        <v>1703</v>
      </c>
      <c r="C298" s="127" t="s">
        <v>1544</v>
      </c>
      <c r="D298" s="127" t="s">
        <v>1704</v>
      </c>
      <c r="E298" s="127" t="s">
        <v>1546</v>
      </c>
      <c r="F298" s="128">
        <v>6</v>
      </c>
      <c r="G298" s="128" t="s">
        <v>943</v>
      </c>
      <c r="H298" s="128" t="s">
        <v>1105</v>
      </c>
      <c r="I298" s="130">
        <v>38574</v>
      </c>
      <c r="J298" s="128">
        <v>920</v>
      </c>
      <c r="K298" s="128" t="s">
        <v>951</v>
      </c>
      <c r="L298" s="128" t="s">
        <v>946</v>
      </c>
      <c r="M298" s="128" t="s">
        <v>1004</v>
      </c>
      <c r="N298" s="131">
        <v>29.95</v>
      </c>
      <c r="O298" s="126" t="str">
        <f t="shared" si="13"/>
        <v/>
      </c>
      <c r="R298" s="27" t="str">
        <f t="shared" si="14"/>
        <v/>
      </c>
      <c r="S298" s="27" t="str">
        <f>IF(O298="","",O298*(1-'Core List'!$Q$525))</f>
        <v/>
      </c>
    </row>
    <row r="299" spans="1:19" x14ac:dyDescent="0.3">
      <c r="A299" s="127" t="s">
        <v>8</v>
      </c>
      <c r="B299" s="128" t="s">
        <v>1705</v>
      </c>
      <c r="C299" s="127" t="s">
        <v>1706</v>
      </c>
      <c r="D299" s="127" t="s">
        <v>1707</v>
      </c>
      <c r="E299" s="127" t="s">
        <v>1708</v>
      </c>
      <c r="F299" s="128">
        <v>1</v>
      </c>
      <c r="G299" s="128" t="s">
        <v>1327</v>
      </c>
      <c r="H299" s="128" t="s">
        <v>944</v>
      </c>
      <c r="I299" s="130">
        <v>43872</v>
      </c>
      <c r="J299" s="128">
        <v>930</v>
      </c>
      <c r="K299" s="128" t="s">
        <v>1709</v>
      </c>
      <c r="L299" s="128" t="s">
        <v>946</v>
      </c>
      <c r="M299" s="128" t="s">
        <v>974</v>
      </c>
      <c r="N299" s="131">
        <v>12.99</v>
      </c>
      <c r="O299" s="126" t="str">
        <f t="shared" si="13"/>
        <v/>
      </c>
      <c r="R299" s="27" t="str">
        <f t="shared" si="14"/>
        <v/>
      </c>
      <c r="S299" s="27" t="str">
        <f>IF(O299="","",O299*(1-'Core List'!$Q$525))</f>
        <v/>
      </c>
    </row>
    <row r="300" spans="1:19" x14ac:dyDescent="0.3">
      <c r="A300" s="127" t="s">
        <v>8</v>
      </c>
      <c r="B300" s="128" t="s">
        <v>1710</v>
      </c>
      <c r="C300" s="127" t="s">
        <v>1706</v>
      </c>
      <c r="D300" s="127" t="s">
        <v>1707</v>
      </c>
      <c r="E300" s="127" t="s">
        <v>1708</v>
      </c>
      <c r="F300" s="128">
        <v>1</v>
      </c>
      <c r="G300" s="128" t="s">
        <v>943</v>
      </c>
      <c r="H300" s="128" t="s">
        <v>944</v>
      </c>
      <c r="I300" s="130">
        <v>43872</v>
      </c>
      <c r="J300" s="128">
        <v>930</v>
      </c>
      <c r="K300" s="128" t="s">
        <v>1709</v>
      </c>
      <c r="L300" s="128" t="s">
        <v>946</v>
      </c>
      <c r="M300" s="128" t="s">
        <v>974</v>
      </c>
      <c r="N300" s="131">
        <v>21.99</v>
      </c>
      <c r="O300" s="126" t="str">
        <f t="shared" si="13"/>
        <v/>
      </c>
      <c r="R300" s="27" t="str">
        <f t="shared" si="14"/>
        <v/>
      </c>
      <c r="S300" s="27" t="str">
        <f>IF(O300="","",O300*(1-'Core List'!$Q$525))</f>
        <v/>
      </c>
    </row>
    <row r="301" spans="1:19" x14ac:dyDescent="0.3">
      <c r="A301" s="127" t="s">
        <v>8</v>
      </c>
      <c r="B301" s="128" t="s">
        <v>1711</v>
      </c>
      <c r="C301" s="127" t="s">
        <v>1706</v>
      </c>
      <c r="D301" s="127" t="s">
        <v>1712</v>
      </c>
      <c r="E301" s="127" t="s">
        <v>1708</v>
      </c>
      <c r="F301" s="128">
        <v>3</v>
      </c>
      <c r="G301" s="128" t="s">
        <v>1327</v>
      </c>
      <c r="H301" s="128" t="s">
        <v>944</v>
      </c>
      <c r="I301" s="130">
        <v>43872</v>
      </c>
      <c r="J301" s="128">
        <v>860</v>
      </c>
      <c r="K301" s="128" t="s">
        <v>1709</v>
      </c>
      <c r="L301" s="128" t="s">
        <v>946</v>
      </c>
      <c r="M301" s="128" t="s">
        <v>974</v>
      </c>
      <c r="N301" s="131">
        <v>12.99</v>
      </c>
      <c r="O301" s="126" t="str">
        <f t="shared" si="13"/>
        <v/>
      </c>
      <c r="R301" s="27" t="str">
        <f t="shared" si="14"/>
        <v/>
      </c>
      <c r="S301" s="27" t="str">
        <f>IF(O301="","",O301*(1-'Core List'!$Q$525))</f>
        <v/>
      </c>
    </row>
    <row r="302" spans="1:19" x14ac:dyDescent="0.3">
      <c r="A302" s="127" t="s">
        <v>8</v>
      </c>
      <c r="B302" s="128" t="s">
        <v>1713</v>
      </c>
      <c r="C302" s="127" t="s">
        <v>1706</v>
      </c>
      <c r="D302" s="127" t="s">
        <v>1712</v>
      </c>
      <c r="E302" s="127" t="s">
        <v>1708</v>
      </c>
      <c r="F302" s="128">
        <v>3</v>
      </c>
      <c r="G302" s="128" t="s">
        <v>943</v>
      </c>
      <c r="H302" s="128" t="s">
        <v>944</v>
      </c>
      <c r="I302" s="130">
        <v>43872</v>
      </c>
      <c r="J302" s="128">
        <v>860</v>
      </c>
      <c r="K302" s="128" t="s">
        <v>1709</v>
      </c>
      <c r="L302" s="128" t="s">
        <v>946</v>
      </c>
      <c r="M302" s="128" t="s">
        <v>974</v>
      </c>
      <c r="N302" s="131">
        <v>21.99</v>
      </c>
      <c r="O302" s="126" t="str">
        <f t="shared" si="13"/>
        <v/>
      </c>
      <c r="R302" s="27" t="str">
        <f t="shared" si="14"/>
        <v/>
      </c>
      <c r="S302" s="27" t="str">
        <f>IF(O302="","",O302*(1-'Core List'!$Q$525))</f>
        <v/>
      </c>
    </row>
    <row r="303" spans="1:19" x14ac:dyDescent="0.3">
      <c r="A303" s="127" t="s">
        <v>8</v>
      </c>
      <c r="B303" s="128" t="s">
        <v>1714</v>
      </c>
      <c r="C303" s="127" t="s">
        <v>1369</v>
      </c>
      <c r="D303" s="127" t="s">
        <v>1715</v>
      </c>
      <c r="E303" s="127" t="s">
        <v>8</v>
      </c>
      <c r="F303" s="129"/>
      <c r="G303" s="128" t="s">
        <v>943</v>
      </c>
      <c r="H303" s="128" t="s">
        <v>959</v>
      </c>
      <c r="I303" s="130">
        <v>43943</v>
      </c>
      <c r="J303" s="129"/>
      <c r="K303" s="128" t="s">
        <v>973</v>
      </c>
      <c r="L303" s="128" t="s">
        <v>946</v>
      </c>
      <c r="M303" s="128" t="s">
        <v>974</v>
      </c>
      <c r="N303" s="131">
        <v>20.99</v>
      </c>
      <c r="O303" s="126" t="str">
        <f t="shared" si="13"/>
        <v/>
      </c>
      <c r="R303" s="27" t="str">
        <f t="shared" si="14"/>
        <v/>
      </c>
      <c r="S303" s="27" t="str">
        <f>IF(O303="","",O303*(1-'Core List'!$Q$525))</f>
        <v/>
      </c>
    </row>
    <row r="304" spans="1:19" x14ac:dyDescent="0.3">
      <c r="A304" s="127" t="s">
        <v>8</v>
      </c>
      <c r="B304" s="128" t="s">
        <v>1716</v>
      </c>
      <c r="C304" s="127" t="s">
        <v>1369</v>
      </c>
      <c r="D304" s="127" t="s">
        <v>1717</v>
      </c>
      <c r="E304" s="127" t="s">
        <v>8</v>
      </c>
      <c r="F304" s="129"/>
      <c r="G304" s="128" t="s">
        <v>943</v>
      </c>
      <c r="H304" s="128" t="s">
        <v>959</v>
      </c>
      <c r="I304" s="130">
        <v>43285</v>
      </c>
      <c r="J304" s="128">
        <v>540</v>
      </c>
      <c r="K304" s="128" t="s">
        <v>973</v>
      </c>
      <c r="L304" s="128" t="s">
        <v>946</v>
      </c>
      <c r="M304" s="128" t="s">
        <v>974</v>
      </c>
      <c r="N304" s="131">
        <v>24.99</v>
      </c>
      <c r="O304" s="126" t="str">
        <f t="shared" si="13"/>
        <v/>
      </c>
      <c r="R304" s="27" t="str">
        <f t="shared" si="14"/>
        <v/>
      </c>
      <c r="S304" s="27" t="str">
        <f>IF(O304="","",O304*(1-'Core List'!$Q$525))</f>
        <v/>
      </c>
    </row>
    <row r="305" spans="1:19" x14ac:dyDescent="0.3">
      <c r="A305" s="127" t="s">
        <v>8</v>
      </c>
      <c r="B305" s="128" t="s">
        <v>1718</v>
      </c>
      <c r="C305" s="127" t="s">
        <v>1311</v>
      </c>
      <c r="D305" s="127" t="s">
        <v>1719</v>
      </c>
      <c r="E305" s="127" t="s">
        <v>1659</v>
      </c>
      <c r="F305" s="128">
        <v>3</v>
      </c>
      <c r="G305" s="128" t="s">
        <v>1327</v>
      </c>
      <c r="H305" s="128" t="s">
        <v>1316</v>
      </c>
      <c r="I305" s="130">
        <v>43152</v>
      </c>
      <c r="J305" s="128">
        <v>820</v>
      </c>
      <c r="K305" s="128" t="s">
        <v>973</v>
      </c>
      <c r="L305" s="128" t="s">
        <v>946</v>
      </c>
      <c r="M305" s="128" t="s">
        <v>974</v>
      </c>
      <c r="N305" s="131">
        <v>12.99</v>
      </c>
      <c r="O305" s="126" t="str">
        <f t="shared" si="13"/>
        <v/>
      </c>
      <c r="R305" s="27" t="str">
        <f t="shared" si="14"/>
        <v/>
      </c>
      <c r="S305" s="27" t="str">
        <f>IF(O305="","",O305*(1-'Core List'!$Q$525))</f>
        <v/>
      </c>
    </row>
    <row r="306" spans="1:19" x14ac:dyDescent="0.3">
      <c r="A306" s="127" t="s">
        <v>8</v>
      </c>
      <c r="B306" s="128" t="s">
        <v>1720</v>
      </c>
      <c r="C306" s="127" t="s">
        <v>1311</v>
      </c>
      <c r="D306" s="127" t="s">
        <v>1719</v>
      </c>
      <c r="E306" s="127" t="s">
        <v>1659</v>
      </c>
      <c r="F306" s="128">
        <v>3</v>
      </c>
      <c r="G306" s="128" t="s">
        <v>943</v>
      </c>
      <c r="H306" s="128" t="s">
        <v>1316</v>
      </c>
      <c r="I306" s="130">
        <v>42802</v>
      </c>
      <c r="J306" s="128">
        <v>820</v>
      </c>
      <c r="K306" s="128" t="s">
        <v>973</v>
      </c>
      <c r="L306" s="128" t="s">
        <v>946</v>
      </c>
      <c r="M306" s="128" t="s">
        <v>974</v>
      </c>
      <c r="N306" s="131">
        <v>19.989999999999998</v>
      </c>
      <c r="O306" s="126" t="str">
        <f t="shared" si="13"/>
        <v/>
      </c>
      <c r="R306" s="27" t="str">
        <f t="shared" si="14"/>
        <v/>
      </c>
      <c r="S306" s="27" t="str">
        <f>IF(O306="","",O306*(1-'Core List'!$Q$525))</f>
        <v/>
      </c>
    </row>
    <row r="307" spans="1:19" x14ac:dyDescent="0.3">
      <c r="A307" s="127" t="s">
        <v>8</v>
      </c>
      <c r="B307" s="128" t="s">
        <v>1721</v>
      </c>
      <c r="C307" s="127" t="s">
        <v>1311</v>
      </c>
      <c r="D307" s="127" t="s">
        <v>1722</v>
      </c>
      <c r="E307" s="127" t="s">
        <v>1659</v>
      </c>
      <c r="F307" s="128">
        <v>1</v>
      </c>
      <c r="G307" s="128" t="s">
        <v>1327</v>
      </c>
      <c r="H307" s="128" t="s">
        <v>959</v>
      </c>
      <c r="I307" s="130">
        <v>43152</v>
      </c>
      <c r="J307" s="128">
        <v>780</v>
      </c>
      <c r="K307" s="128" t="s">
        <v>973</v>
      </c>
      <c r="L307" s="128" t="s">
        <v>946</v>
      </c>
      <c r="M307" s="128" t="s">
        <v>974</v>
      </c>
      <c r="N307" s="131">
        <v>12.99</v>
      </c>
      <c r="O307" s="126" t="str">
        <f t="shared" si="13"/>
        <v/>
      </c>
      <c r="R307" s="27" t="str">
        <f t="shared" si="14"/>
        <v/>
      </c>
      <c r="S307" s="27" t="str">
        <f>IF(O307="","",O307*(1-'Core List'!$Q$525))</f>
        <v/>
      </c>
    </row>
    <row r="308" spans="1:19" x14ac:dyDescent="0.3">
      <c r="A308" s="127" t="s">
        <v>8</v>
      </c>
      <c r="B308" s="128" t="s">
        <v>1723</v>
      </c>
      <c r="C308" s="127" t="s">
        <v>1311</v>
      </c>
      <c r="D308" s="127" t="s">
        <v>1722</v>
      </c>
      <c r="E308" s="127" t="s">
        <v>1659</v>
      </c>
      <c r="F308" s="128">
        <v>1</v>
      </c>
      <c r="G308" s="128" t="s">
        <v>943</v>
      </c>
      <c r="H308" s="128" t="s">
        <v>959</v>
      </c>
      <c r="I308" s="130">
        <v>42802</v>
      </c>
      <c r="J308" s="128">
        <v>780</v>
      </c>
      <c r="K308" s="128" t="s">
        <v>973</v>
      </c>
      <c r="L308" s="128" t="s">
        <v>946</v>
      </c>
      <c r="M308" s="128" t="s">
        <v>974</v>
      </c>
      <c r="N308" s="131">
        <v>21.99</v>
      </c>
      <c r="O308" s="126" t="str">
        <f t="shared" si="13"/>
        <v/>
      </c>
      <c r="R308" s="27" t="str">
        <f t="shared" si="14"/>
        <v/>
      </c>
      <c r="S308" s="27" t="str">
        <f>IF(O308="","",O308*(1-'Core List'!$Q$525))</f>
        <v/>
      </c>
    </row>
    <row r="309" spans="1:19" x14ac:dyDescent="0.3">
      <c r="A309" s="127" t="s">
        <v>8</v>
      </c>
      <c r="B309" s="128" t="s">
        <v>1724</v>
      </c>
      <c r="C309" s="127" t="s">
        <v>1137</v>
      </c>
      <c r="D309" s="127" t="s">
        <v>1725</v>
      </c>
      <c r="E309" s="127" t="s">
        <v>1138</v>
      </c>
      <c r="F309" s="128">
        <v>2</v>
      </c>
      <c r="G309" s="128" t="s">
        <v>943</v>
      </c>
      <c r="H309" s="128" t="s">
        <v>1021</v>
      </c>
      <c r="I309" s="130">
        <v>43872</v>
      </c>
      <c r="J309" s="128">
        <v>670</v>
      </c>
      <c r="K309" s="128" t="s">
        <v>973</v>
      </c>
      <c r="L309" s="128" t="s">
        <v>946</v>
      </c>
      <c r="M309" s="128" t="s">
        <v>974</v>
      </c>
      <c r="N309" s="131">
        <v>21.99</v>
      </c>
      <c r="O309" s="126" t="str">
        <f t="shared" si="13"/>
        <v/>
      </c>
      <c r="R309" s="27" t="str">
        <f t="shared" si="14"/>
        <v/>
      </c>
      <c r="S309" s="27" t="str">
        <f>IF(O309="","",O309*(1-'Core List'!$Q$525))</f>
        <v/>
      </c>
    </row>
    <row r="310" spans="1:19" x14ac:dyDescent="0.3">
      <c r="A310" s="127" t="s">
        <v>8</v>
      </c>
      <c r="B310" s="128" t="s">
        <v>1726</v>
      </c>
      <c r="C310" s="127" t="s">
        <v>1137</v>
      </c>
      <c r="D310" s="127" t="s">
        <v>1727</v>
      </c>
      <c r="E310" s="127" t="s">
        <v>1138</v>
      </c>
      <c r="F310" s="128">
        <v>7</v>
      </c>
      <c r="G310" s="128" t="s">
        <v>943</v>
      </c>
      <c r="H310" s="128" t="s">
        <v>1021</v>
      </c>
      <c r="I310" s="130">
        <v>43872</v>
      </c>
      <c r="J310" s="128">
        <v>900</v>
      </c>
      <c r="K310" s="128" t="s">
        <v>973</v>
      </c>
      <c r="L310" s="128" t="s">
        <v>946</v>
      </c>
      <c r="M310" s="128" t="s">
        <v>974</v>
      </c>
      <c r="N310" s="131">
        <v>21.99</v>
      </c>
      <c r="O310" s="126" t="str">
        <f t="shared" si="13"/>
        <v/>
      </c>
      <c r="R310" s="27" t="str">
        <f t="shared" si="14"/>
        <v/>
      </c>
      <c r="S310" s="27" t="str">
        <f>IF(O310="","",O310*(1-'Core List'!$Q$525))</f>
        <v/>
      </c>
    </row>
    <row r="311" spans="1:19" x14ac:dyDescent="0.3">
      <c r="A311" s="127" t="s">
        <v>8</v>
      </c>
      <c r="B311" s="128" t="s">
        <v>1728</v>
      </c>
      <c r="C311" s="127" t="s">
        <v>1137</v>
      </c>
      <c r="D311" s="127" t="s">
        <v>1729</v>
      </c>
      <c r="E311" s="127" t="s">
        <v>1138</v>
      </c>
      <c r="F311" s="128">
        <v>3</v>
      </c>
      <c r="G311" s="128" t="s">
        <v>943</v>
      </c>
      <c r="H311" s="128" t="s">
        <v>1021</v>
      </c>
      <c r="I311" s="130">
        <v>43872</v>
      </c>
      <c r="J311" s="128">
        <v>620</v>
      </c>
      <c r="K311" s="128" t="s">
        <v>973</v>
      </c>
      <c r="L311" s="128" t="s">
        <v>946</v>
      </c>
      <c r="M311" s="128" t="s">
        <v>974</v>
      </c>
      <c r="N311" s="131">
        <v>21.99</v>
      </c>
      <c r="O311" s="126" t="str">
        <f t="shared" si="13"/>
        <v/>
      </c>
      <c r="R311" s="27" t="str">
        <f t="shared" si="14"/>
        <v/>
      </c>
      <c r="S311" s="27" t="str">
        <f>IF(O311="","",O311*(1-'Core List'!$Q$525))</f>
        <v/>
      </c>
    </row>
    <row r="312" spans="1:19" x14ac:dyDescent="0.3">
      <c r="A312" s="127" t="s">
        <v>8</v>
      </c>
      <c r="B312" s="128" t="s">
        <v>1730</v>
      </c>
      <c r="C312" s="127" t="s">
        <v>1137</v>
      </c>
      <c r="D312" s="127" t="s">
        <v>1731</v>
      </c>
      <c r="E312" s="127" t="s">
        <v>1138</v>
      </c>
      <c r="F312" s="129"/>
      <c r="G312" s="128" t="s">
        <v>943</v>
      </c>
      <c r="H312" s="128" t="s">
        <v>1021</v>
      </c>
      <c r="I312" s="130">
        <v>43880</v>
      </c>
      <c r="J312" s="129"/>
      <c r="K312" s="128" t="s">
        <v>973</v>
      </c>
      <c r="L312" s="128" t="s">
        <v>946</v>
      </c>
      <c r="M312" s="128" t="s">
        <v>974</v>
      </c>
      <c r="N312" s="131">
        <v>21.99</v>
      </c>
      <c r="O312" s="126" t="str">
        <f t="shared" si="13"/>
        <v/>
      </c>
      <c r="R312" s="27" t="str">
        <f t="shared" si="14"/>
        <v/>
      </c>
      <c r="S312" s="27" t="str">
        <f>IF(O312="","",O312*(1-'Core List'!$Q$525))</f>
        <v/>
      </c>
    </row>
    <row r="313" spans="1:19" x14ac:dyDescent="0.3">
      <c r="A313" s="127" t="s">
        <v>8</v>
      </c>
      <c r="B313" s="128" t="s">
        <v>1732</v>
      </c>
      <c r="C313" s="127" t="s">
        <v>1137</v>
      </c>
      <c r="D313" s="127" t="s">
        <v>1733</v>
      </c>
      <c r="E313" s="127" t="s">
        <v>1138</v>
      </c>
      <c r="F313" s="128">
        <v>8</v>
      </c>
      <c r="G313" s="128" t="s">
        <v>943</v>
      </c>
      <c r="H313" s="128" t="s">
        <v>1021</v>
      </c>
      <c r="I313" s="130">
        <v>43872</v>
      </c>
      <c r="J313" s="128">
        <v>930</v>
      </c>
      <c r="K313" s="128" t="s">
        <v>973</v>
      </c>
      <c r="L313" s="128" t="s">
        <v>946</v>
      </c>
      <c r="M313" s="128" t="s">
        <v>974</v>
      </c>
      <c r="N313" s="131">
        <v>21.99</v>
      </c>
      <c r="O313" s="126" t="str">
        <f t="shared" si="13"/>
        <v/>
      </c>
      <c r="R313" s="27" t="str">
        <f t="shared" si="14"/>
        <v/>
      </c>
      <c r="S313" s="27" t="str">
        <f>IF(O313="","",O313*(1-'Core List'!$Q$525))</f>
        <v/>
      </c>
    </row>
    <row r="314" spans="1:19" x14ac:dyDescent="0.3">
      <c r="A314" s="127" t="s">
        <v>8</v>
      </c>
      <c r="B314" s="128" t="s">
        <v>1734</v>
      </c>
      <c r="C314" s="127" t="s">
        <v>1137</v>
      </c>
      <c r="D314" s="127" t="s">
        <v>1735</v>
      </c>
      <c r="E314" s="127" t="s">
        <v>1138</v>
      </c>
      <c r="F314" s="128">
        <v>5</v>
      </c>
      <c r="G314" s="128" t="s">
        <v>943</v>
      </c>
      <c r="H314" s="128" t="s">
        <v>1021</v>
      </c>
      <c r="I314" s="130">
        <v>43872</v>
      </c>
      <c r="J314" s="128">
        <v>740</v>
      </c>
      <c r="K314" s="128" t="s">
        <v>973</v>
      </c>
      <c r="L314" s="128" t="s">
        <v>946</v>
      </c>
      <c r="M314" s="128" t="s">
        <v>974</v>
      </c>
      <c r="N314" s="131">
        <v>21.99</v>
      </c>
      <c r="O314" s="126" t="str">
        <f t="shared" si="13"/>
        <v/>
      </c>
      <c r="R314" s="27" t="str">
        <f t="shared" si="14"/>
        <v/>
      </c>
      <c r="S314" s="27" t="str">
        <f>IF(O314="","",O314*(1-'Core List'!$Q$525))</f>
        <v/>
      </c>
    </row>
    <row r="315" spans="1:19" x14ac:dyDescent="0.3">
      <c r="A315" s="127" t="s">
        <v>8</v>
      </c>
      <c r="B315" s="128" t="s">
        <v>1736</v>
      </c>
      <c r="C315" s="127" t="s">
        <v>1137</v>
      </c>
      <c r="D315" s="127" t="s">
        <v>1737</v>
      </c>
      <c r="E315" s="127" t="s">
        <v>1138</v>
      </c>
      <c r="F315" s="128">
        <v>4</v>
      </c>
      <c r="G315" s="128" t="s">
        <v>943</v>
      </c>
      <c r="H315" s="128" t="s">
        <v>1021</v>
      </c>
      <c r="I315" s="130">
        <v>43872</v>
      </c>
      <c r="J315" s="128">
        <v>770</v>
      </c>
      <c r="K315" s="128" t="s">
        <v>973</v>
      </c>
      <c r="L315" s="128" t="s">
        <v>946</v>
      </c>
      <c r="M315" s="128" t="s">
        <v>974</v>
      </c>
      <c r="N315" s="131">
        <v>21.99</v>
      </c>
      <c r="O315" s="126" t="str">
        <f t="shared" si="13"/>
        <v/>
      </c>
      <c r="R315" s="27" t="str">
        <f t="shared" si="14"/>
        <v/>
      </c>
      <c r="S315" s="27" t="str">
        <f>IF(O315="","",O315*(1-'Core List'!$Q$525))</f>
        <v/>
      </c>
    </row>
    <row r="316" spans="1:19" x14ac:dyDescent="0.3">
      <c r="A316" s="127" t="s">
        <v>8</v>
      </c>
      <c r="B316" s="128" t="s">
        <v>1738</v>
      </c>
      <c r="C316" s="127" t="s">
        <v>1137</v>
      </c>
      <c r="D316" s="127" t="s">
        <v>1739</v>
      </c>
      <c r="E316" s="127" t="s">
        <v>1138</v>
      </c>
      <c r="F316" s="128">
        <v>6</v>
      </c>
      <c r="G316" s="128" t="s">
        <v>943</v>
      </c>
      <c r="H316" s="128" t="s">
        <v>1021</v>
      </c>
      <c r="I316" s="130">
        <v>43872</v>
      </c>
      <c r="J316" s="128">
        <v>780</v>
      </c>
      <c r="K316" s="128" t="s">
        <v>973</v>
      </c>
      <c r="L316" s="128" t="s">
        <v>946</v>
      </c>
      <c r="M316" s="128" t="s">
        <v>974</v>
      </c>
      <c r="N316" s="131">
        <v>21.99</v>
      </c>
      <c r="O316" s="126" t="str">
        <f t="shared" si="13"/>
        <v/>
      </c>
      <c r="R316" s="27" t="str">
        <f t="shared" si="14"/>
        <v/>
      </c>
      <c r="S316" s="27" t="str">
        <f>IF(O316="","",O316*(1-'Core List'!$Q$525))</f>
        <v/>
      </c>
    </row>
    <row r="317" spans="1:19" x14ac:dyDescent="0.3">
      <c r="A317" s="127" t="s">
        <v>8</v>
      </c>
      <c r="B317" s="128" t="s">
        <v>1740</v>
      </c>
      <c r="C317" s="127" t="s">
        <v>1706</v>
      </c>
      <c r="D317" s="127" t="s">
        <v>1741</v>
      </c>
      <c r="E317" s="127" t="s">
        <v>1708</v>
      </c>
      <c r="F317" s="128">
        <v>2</v>
      </c>
      <c r="G317" s="128" t="s">
        <v>943</v>
      </c>
      <c r="H317" s="128" t="s">
        <v>944</v>
      </c>
      <c r="I317" s="130">
        <v>43872</v>
      </c>
      <c r="J317" s="128">
        <v>710</v>
      </c>
      <c r="K317" s="128" t="s">
        <v>973</v>
      </c>
      <c r="L317" s="128" t="s">
        <v>946</v>
      </c>
      <c r="M317" s="128" t="s">
        <v>974</v>
      </c>
      <c r="N317" s="131">
        <v>21.99</v>
      </c>
      <c r="O317" s="126" t="str">
        <f t="shared" si="13"/>
        <v/>
      </c>
      <c r="R317" s="27" t="str">
        <f t="shared" si="14"/>
        <v/>
      </c>
      <c r="S317" s="27" t="str">
        <f>IF(O317="","",O317*(1-'Core List'!$Q$525))</f>
        <v/>
      </c>
    </row>
    <row r="318" spans="1:19" x14ac:dyDescent="0.3">
      <c r="A318" s="127" t="s">
        <v>8</v>
      </c>
      <c r="B318" s="128" t="s">
        <v>1742</v>
      </c>
      <c r="C318" s="127" t="s">
        <v>1706</v>
      </c>
      <c r="D318" s="127" t="s">
        <v>1741</v>
      </c>
      <c r="E318" s="127" t="s">
        <v>1708</v>
      </c>
      <c r="F318" s="128">
        <v>2</v>
      </c>
      <c r="G318" s="128" t="s">
        <v>1327</v>
      </c>
      <c r="H318" s="128" t="s">
        <v>944</v>
      </c>
      <c r="I318" s="130">
        <v>43872</v>
      </c>
      <c r="J318" s="128">
        <v>710</v>
      </c>
      <c r="K318" s="128" t="s">
        <v>973</v>
      </c>
      <c r="L318" s="128" t="s">
        <v>946</v>
      </c>
      <c r="M318" s="128" t="s">
        <v>974</v>
      </c>
      <c r="N318" s="131">
        <v>12.99</v>
      </c>
      <c r="O318" s="126" t="str">
        <f t="shared" si="13"/>
        <v/>
      </c>
      <c r="R318" s="27" t="str">
        <f t="shared" si="14"/>
        <v/>
      </c>
      <c r="S318" s="27" t="str">
        <f>IF(O318="","",O318*(1-'Core List'!$Q$525))</f>
        <v/>
      </c>
    </row>
    <row r="319" spans="1:19" x14ac:dyDescent="0.3">
      <c r="A319" s="127" t="s">
        <v>8</v>
      </c>
      <c r="B319" s="128" t="s">
        <v>1743</v>
      </c>
      <c r="C319" s="127" t="s">
        <v>1744</v>
      </c>
      <c r="D319" s="127" t="s">
        <v>1745</v>
      </c>
      <c r="E319" s="127" t="s">
        <v>8</v>
      </c>
      <c r="F319" s="129"/>
      <c r="G319" s="128" t="s">
        <v>1327</v>
      </c>
      <c r="H319" s="128" t="s">
        <v>959</v>
      </c>
      <c r="I319" s="130">
        <v>38373</v>
      </c>
      <c r="J319" s="128">
        <v>840</v>
      </c>
      <c r="K319" s="128" t="s">
        <v>973</v>
      </c>
      <c r="L319" s="128" t="s">
        <v>946</v>
      </c>
      <c r="M319" s="128" t="s">
        <v>974</v>
      </c>
      <c r="N319" s="131">
        <v>12.99</v>
      </c>
      <c r="O319" s="126" t="str">
        <f t="shared" si="13"/>
        <v/>
      </c>
      <c r="R319" s="27" t="str">
        <f t="shared" si="14"/>
        <v/>
      </c>
      <c r="S319" s="27" t="str">
        <f>IF(O319="","",O319*(1-'Core List'!$Q$525))</f>
        <v/>
      </c>
    </row>
    <row r="320" spans="1:19" x14ac:dyDescent="0.3">
      <c r="A320" s="127" t="s">
        <v>8</v>
      </c>
      <c r="B320" s="128" t="s">
        <v>1746</v>
      </c>
      <c r="C320" s="127" t="s">
        <v>1038</v>
      </c>
      <c r="D320" s="127" t="s">
        <v>1747</v>
      </c>
      <c r="E320" s="127" t="s">
        <v>8</v>
      </c>
      <c r="F320" s="129"/>
      <c r="G320" s="128" t="s">
        <v>943</v>
      </c>
      <c r="H320" s="128" t="s">
        <v>944</v>
      </c>
      <c r="I320" s="130">
        <v>43454</v>
      </c>
      <c r="J320" s="128">
        <v>770</v>
      </c>
      <c r="K320" s="128" t="s">
        <v>973</v>
      </c>
      <c r="L320" s="128" t="s">
        <v>946</v>
      </c>
      <c r="M320" s="128" t="s">
        <v>974</v>
      </c>
      <c r="N320" s="131">
        <v>20.99</v>
      </c>
      <c r="O320" s="126" t="str">
        <f t="shared" si="13"/>
        <v/>
      </c>
      <c r="R320" s="27" t="str">
        <f t="shared" si="14"/>
        <v/>
      </c>
      <c r="S320" s="27" t="str">
        <f>IF(O320="","",O320*(1-'Core List'!$Q$525))</f>
        <v/>
      </c>
    </row>
    <row r="321" spans="1:19" x14ac:dyDescent="0.3">
      <c r="A321" s="127" t="s">
        <v>8</v>
      </c>
      <c r="B321" s="128" t="s">
        <v>1748</v>
      </c>
      <c r="C321" s="127" t="s">
        <v>1749</v>
      </c>
      <c r="D321" s="127" t="s">
        <v>1750</v>
      </c>
      <c r="E321" s="127" t="s">
        <v>8</v>
      </c>
      <c r="F321" s="129"/>
      <c r="G321" s="128" t="s">
        <v>1327</v>
      </c>
      <c r="H321" s="128" t="s">
        <v>1105</v>
      </c>
      <c r="I321" s="130">
        <v>38385</v>
      </c>
      <c r="J321" s="128">
        <v>1000</v>
      </c>
      <c r="K321" s="128" t="s">
        <v>973</v>
      </c>
      <c r="L321" s="128" t="s">
        <v>946</v>
      </c>
      <c r="M321" s="128" t="s">
        <v>974</v>
      </c>
      <c r="N321" s="131">
        <v>12.99</v>
      </c>
      <c r="O321" s="126" t="str">
        <f t="shared" si="13"/>
        <v/>
      </c>
      <c r="R321" s="27" t="str">
        <f t="shared" si="14"/>
        <v/>
      </c>
      <c r="S321" s="27" t="str">
        <f>IF(O321="","",O321*(1-'Core List'!$Q$525))</f>
        <v/>
      </c>
    </row>
    <row r="322" spans="1:19" x14ac:dyDescent="0.3">
      <c r="A322" s="127" t="s">
        <v>8</v>
      </c>
      <c r="B322" s="128" t="s">
        <v>1751</v>
      </c>
      <c r="C322" s="127" t="s">
        <v>1562</v>
      </c>
      <c r="D322" s="127" t="s">
        <v>1752</v>
      </c>
      <c r="E322" s="127" t="s">
        <v>8</v>
      </c>
      <c r="F322" s="129"/>
      <c r="G322" s="128" t="s">
        <v>943</v>
      </c>
      <c r="H322" s="128" t="s">
        <v>959</v>
      </c>
      <c r="I322" s="130">
        <v>43152</v>
      </c>
      <c r="J322" s="128">
        <v>830</v>
      </c>
      <c r="K322" s="128" t="s">
        <v>973</v>
      </c>
      <c r="L322" s="128" t="s">
        <v>946</v>
      </c>
      <c r="M322" s="128" t="s">
        <v>974</v>
      </c>
      <c r="N322" s="131">
        <v>17.989999999999998</v>
      </c>
      <c r="O322" s="126" t="str">
        <f t="shared" si="13"/>
        <v/>
      </c>
      <c r="R322" s="27" t="str">
        <f t="shared" si="14"/>
        <v/>
      </c>
      <c r="S322" s="27" t="str">
        <f>IF(O322="","",O322*(1-'Core List'!$Q$525))</f>
        <v/>
      </c>
    </row>
    <row r="323" spans="1:19" x14ac:dyDescent="0.3">
      <c r="A323" s="127" t="s">
        <v>8</v>
      </c>
      <c r="B323" s="128" t="s">
        <v>1753</v>
      </c>
      <c r="C323" s="127" t="s">
        <v>961</v>
      </c>
      <c r="D323" s="127" t="s">
        <v>1754</v>
      </c>
      <c r="E323" s="127" t="s">
        <v>8</v>
      </c>
      <c r="F323" s="129"/>
      <c r="G323" s="128" t="s">
        <v>943</v>
      </c>
      <c r="H323" s="128" t="s">
        <v>944</v>
      </c>
      <c r="I323" s="130">
        <v>43852</v>
      </c>
      <c r="J323" s="129"/>
      <c r="K323" s="128" t="s">
        <v>973</v>
      </c>
      <c r="L323" s="128" t="s">
        <v>946</v>
      </c>
      <c r="M323" s="128" t="s">
        <v>974</v>
      </c>
      <c r="N323" s="131">
        <v>21.99</v>
      </c>
      <c r="O323" s="126" t="str">
        <f t="shared" si="13"/>
        <v/>
      </c>
      <c r="R323" s="27" t="str">
        <f t="shared" si="14"/>
        <v/>
      </c>
      <c r="S323" s="27" t="str">
        <f>IF(O323="","",O323*(1-'Core List'!$Q$525))</f>
        <v/>
      </c>
    </row>
    <row r="324" spans="1:19" x14ac:dyDescent="0.3">
      <c r="A324" s="127" t="s">
        <v>8</v>
      </c>
      <c r="B324" s="128" t="s">
        <v>1755</v>
      </c>
      <c r="C324" s="127" t="s">
        <v>969</v>
      </c>
      <c r="D324" s="127" t="s">
        <v>1756</v>
      </c>
      <c r="E324" s="127" t="s">
        <v>1757</v>
      </c>
      <c r="F324" s="128">
        <v>4</v>
      </c>
      <c r="G324" s="128" t="s">
        <v>943</v>
      </c>
      <c r="H324" s="128" t="s">
        <v>1105</v>
      </c>
      <c r="I324" s="130">
        <v>39724</v>
      </c>
      <c r="J324" s="128">
        <v>590</v>
      </c>
      <c r="K324" s="128" t="s">
        <v>973</v>
      </c>
      <c r="L324" s="128" t="s">
        <v>946</v>
      </c>
      <c r="M324" s="128" t="s">
        <v>974</v>
      </c>
      <c r="N324" s="131">
        <v>20.99</v>
      </c>
      <c r="O324" s="126" t="str">
        <f t="shared" si="13"/>
        <v/>
      </c>
      <c r="R324" s="27" t="str">
        <f t="shared" si="14"/>
        <v/>
      </c>
      <c r="S324" s="27" t="str">
        <f>IF(O324="","",O324*(1-'Core List'!$Q$525))</f>
        <v/>
      </c>
    </row>
    <row r="325" spans="1:19" x14ac:dyDescent="0.3">
      <c r="A325" s="127" t="s">
        <v>8</v>
      </c>
      <c r="B325" s="128" t="s">
        <v>1758</v>
      </c>
      <c r="C325" s="127" t="s">
        <v>969</v>
      </c>
      <c r="D325" s="127" t="s">
        <v>1759</v>
      </c>
      <c r="E325" s="127" t="s">
        <v>1760</v>
      </c>
      <c r="F325" s="128">
        <v>5</v>
      </c>
      <c r="G325" s="128" t="s">
        <v>943</v>
      </c>
      <c r="H325" s="128" t="s">
        <v>972</v>
      </c>
      <c r="I325" s="130">
        <v>41920</v>
      </c>
      <c r="J325" s="128">
        <v>690</v>
      </c>
      <c r="K325" s="128" t="s">
        <v>973</v>
      </c>
      <c r="L325" s="128" t="s">
        <v>946</v>
      </c>
      <c r="M325" s="128" t="s">
        <v>974</v>
      </c>
      <c r="N325" s="131">
        <v>22.99</v>
      </c>
      <c r="O325" s="126" t="str">
        <f t="shared" si="13"/>
        <v/>
      </c>
      <c r="R325" s="27" t="str">
        <f t="shared" si="14"/>
        <v/>
      </c>
      <c r="S325" s="27" t="str">
        <f>IF(O325="","",O325*(1-'Core List'!$Q$525))</f>
        <v/>
      </c>
    </row>
    <row r="326" spans="1:19" x14ac:dyDescent="0.3">
      <c r="A326" s="127" t="s">
        <v>8</v>
      </c>
      <c r="B326" s="128" t="s">
        <v>1761</v>
      </c>
      <c r="C326" s="127" t="s">
        <v>969</v>
      </c>
      <c r="D326" s="127" t="s">
        <v>1762</v>
      </c>
      <c r="E326" s="127" t="s">
        <v>971</v>
      </c>
      <c r="F326" s="128">
        <v>3</v>
      </c>
      <c r="G326" s="128" t="s">
        <v>943</v>
      </c>
      <c r="H326" s="128" t="s">
        <v>1021</v>
      </c>
      <c r="I326" s="130">
        <v>43222</v>
      </c>
      <c r="J326" s="128">
        <v>710</v>
      </c>
      <c r="K326" s="128" t="s">
        <v>973</v>
      </c>
      <c r="L326" s="128" t="s">
        <v>946</v>
      </c>
      <c r="M326" s="128" t="s">
        <v>974</v>
      </c>
      <c r="N326" s="131">
        <v>24.99</v>
      </c>
      <c r="O326" s="126" t="str">
        <f t="shared" si="13"/>
        <v/>
      </c>
      <c r="R326" s="27" t="str">
        <f t="shared" si="14"/>
        <v/>
      </c>
      <c r="S326" s="27" t="str">
        <f>IF(O326="","",O326*(1-'Core List'!$Q$525))</f>
        <v/>
      </c>
    </row>
    <row r="327" spans="1:19" x14ac:dyDescent="0.3">
      <c r="A327" s="127" t="s">
        <v>8</v>
      </c>
      <c r="B327" s="128" t="s">
        <v>1763</v>
      </c>
      <c r="C327" s="127" t="s">
        <v>969</v>
      </c>
      <c r="D327" s="127" t="s">
        <v>1764</v>
      </c>
      <c r="E327" s="127" t="s">
        <v>971</v>
      </c>
      <c r="F327" s="128">
        <v>2</v>
      </c>
      <c r="G327" s="128" t="s">
        <v>943</v>
      </c>
      <c r="H327" s="128" t="s">
        <v>972</v>
      </c>
      <c r="I327" s="130">
        <v>42893</v>
      </c>
      <c r="J327" s="128">
        <v>700</v>
      </c>
      <c r="K327" s="128" t="s">
        <v>973</v>
      </c>
      <c r="L327" s="128" t="s">
        <v>946</v>
      </c>
      <c r="M327" s="128" t="s">
        <v>974</v>
      </c>
      <c r="N327" s="131">
        <v>22.99</v>
      </c>
      <c r="O327" s="126" t="str">
        <f t="shared" si="13"/>
        <v/>
      </c>
      <c r="R327" s="27" t="str">
        <f t="shared" si="14"/>
        <v/>
      </c>
      <c r="S327" s="27" t="str">
        <f>IF(O327="","",O327*(1-'Core List'!$Q$525))</f>
        <v/>
      </c>
    </row>
    <row r="328" spans="1:19" x14ac:dyDescent="0.3">
      <c r="A328" s="127" t="s">
        <v>8</v>
      </c>
      <c r="B328" s="128" t="s">
        <v>1765</v>
      </c>
      <c r="C328" s="127" t="s">
        <v>969</v>
      </c>
      <c r="D328" s="127" t="s">
        <v>1766</v>
      </c>
      <c r="E328" s="127" t="s">
        <v>1767</v>
      </c>
      <c r="F328" s="129"/>
      <c r="G328" s="128" t="s">
        <v>943</v>
      </c>
      <c r="H328" s="128" t="s">
        <v>995</v>
      </c>
      <c r="I328" s="130">
        <v>42648</v>
      </c>
      <c r="J328" s="128">
        <v>690</v>
      </c>
      <c r="K328" s="128" t="s">
        <v>973</v>
      </c>
      <c r="L328" s="128" t="s">
        <v>946</v>
      </c>
      <c r="M328" s="128" t="s">
        <v>974</v>
      </c>
      <c r="N328" s="131">
        <v>22.99</v>
      </c>
      <c r="O328" s="126" t="str">
        <f t="shared" si="13"/>
        <v/>
      </c>
      <c r="R328" s="27" t="str">
        <f t="shared" si="14"/>
        <v/>
      </c>
      <c r="S328" s="27" t="str">
        <f>IF(O328="","",O328*(1-'Core List'!$Q$525))</f>
        <v/>
      </c>
    </row>
    <row r="329" spans="1:19" x14ac:dyDescent="0.3">
      <c r="A329" s="127" t="s">
        <v>8</v>
      </c>
      <c r="B329" s="128" t="s">
        <v>1768</v>
      </c>
      <c r="C329" s="127" t="s">
        <v>969</v>
      </c>
      <c r="D329" s="127" t="s">
        <v>1769</v>
      </c>
      <c r="E329" s="127" t="s">
        <v>1760</v>
      </c>
      <c r="F329" s="128">
        <v>4</v>
      </c>
      <c r="G329" s="128" t="s">
        <v>943</v>
      </c>
      <c r="H329" s="128" t="s">
        <v>995</v>
      </c>
      <c r="I329" s="130">
        <v>41556</v>
      </c>
      <c r="J329" s="128">
        <v>680</v>
      </c>
      <c r="K329" s="128" t="s">
        <v>973</v>
      </c>
      <c r="L329" s="128" t="s">
        <v>946</v>
      </c>
      <c r="M329" s="128" t="s">
        <v>974</v>
      </c>
      <c r="N329" s="131">
        <v>22.99</v>
      </c>
      <c r="O329" s="126" t="str">
        <f t="shared" ref="O329:O392" si="15">IF(A329="","",N329*A329)</f>
        <v/>
      </c>
      <c r="R329" s="27" t="str">
        <f t="shared" si="14"/>
        <v/>
      </c>
      <c r="S329" s="27" t="str">
        <f>IF(O329="","",O329*(1-'Core List'!$Q$525))</f>
        <v/>
      </c>
    </row>
    <row r="330" spans="1:19" x14ac:dyDescent="0.3">
      <c r="A330" s="127" t="s">
        <v>8</v>
      </c>
      <c r="B330" s="128" t="s">
        <v>1770</v>
      </c>
      <c r="C330" s="127" t="s">
        <v>969</v>
      </c>
      <c r="D330" s="127" t="s">
        <v>1771</v>
      </c>
      <c r="E330" s="127" t="s">
        <v>1757</v>
      </c>
      <c r="F330" s="128">
        <v>5</v>
      </c>
      <c r="G330" s="128" t="s">
        <v>943</v>
      </c>
      <c r="H330" s="128" t="s">
        <v>1105</v>
      </c>
      <c r="I330" s="130">
        <v>39995</v>
      </c>
      <c r="J330" s="128">
        <v>620</v>
      </c>
      <c r="K330" s="128" t="s">
        <v>973</v>
      </c>
      <c r="L330" s="128" t="s">
        <v>946</v>
      </c>
      <c r="M330" s="128" t="s">
        <v>974</v>
      </c>
      <c r="N330" s="131">
        <v>20.99</v>
      </c>
      <c r="O330" s="126" t="str">
        <f t="shared" si="15"/>
        <v/>
      </c>
      <c r="R330" s="27" t="str">
        <f t="shared" ref="R330:R393" si="16">IF(O330="","",B330)</f>
        <v/>
      </c>
      <c r="S330" s="27" t="str">
        <f>IF(O330="","",O330*(1-'Core List'!$Q$525))</f>
        <v/>
      </c>
    </row>
    <row r="331" spans="1:19" x14ac:dyDescent="0.3">
      <c r="A331" s="127" t="s">
        <v>8</v>
      </c>
      <c r="B331" s="128" t="s">
        <v>1772</v>
      </c>
      <c r="C331" s="127" t="s">
        <v>969</v>
      </c>
      <c r="D331" s="127" t="s">
        <v>1773</v>
      </c>
      <c r="E331" s="127" t="s">
        <v>1757</v>
      </c>
      <c r="F331" s="128">
        <v>1</v>
      </c>
      <c r="G331" s="128" t="s">
        <v>943</v>
      </c>
      <c r="H331" s="128" t="s">
        <v>1105</v>
      </c>
      <c r="I331" s="130">
        <v>38723</v>
      </c>
      <c r="J331" s="128">
        <v>680</v>
      </c>
      <c r="K331" s="128" t="s">
        <v>973</v>
      </c>
      <c r="L331" s="128" t="s">
        <v>946</v>
      </c>
      <c r="M331" s="128" t="s">
        <v>974</v>
      </c>
      <c r="N331" s="131">
        <v>21.95</v>
      </c>
      <c r="O331" s="126" t="str">
        <f t="shared" si="15"/>
        <v/>
      </c>
      <c r="R331" s="27" t="str">
        <f t="shared" si="16"/>
        <v/>
      </c>
      <c r="S331" s="27" t="str">
        <f>IF(O331="","",O331*(1-'Core List'!$Q$525))</f>
        <v/>
      </c>
    </row>
    <row r="332" spans="1:19" x14ac:dyDescent="0.3">
      <c r="A332" s="127" t="s">
        <v>8</v>
      </c>
      <c r="B332" s="128" t="s">
        <v>1774</v>
      </c>
      <c r="C332" s="127" t="s">
        <v>969</v>
      </c>
      <c r="D332" s="127" t="s">
        <v>1775</v>
      </c>
      <c r="E332" s="127" t="s">
        <v>1760</v>
      </c>
      <c r="F332" s="128">
        <v>1</v>
      </c>
      <c r="G332" s="128" t="s">
        <v>943</v>
      </c>
      <c r="H332" s="128" t="s">
        <v>995</v>
      </c>
      <c r="I332" s="130">
        <v>40513</v>
      </c>
      <c r="J332" s="128">
        <v>660</v>
      </c>
      <c r="K332" s="128" t="s">
        <v>973</v>
      </c>
      <c r="L332" s="128" t="s">
        <v>946</v>
      </c>
      <c r="M332" s="128" t="s">
        <v>974</v>
      </c>
      <c r="N332" s="131">
        <v>22.99</v>
      </c>
      <c r="O332" s="126" t="str">
        <f t="shared" si="15"/>
        <v/>
      </c>
      <c r="R332" s="27" t="str">
        <f t="shared" si="16"/>
        <v/>
      </c>
      <c r="S332" s="27" t="str">
        <f>IF(O332="","",O332*(1-'Core List'!$Q$525))</f>
        <v/>
      </c>
    </row>
    <row r="333" spans="1:19" x14ac:dyDescent="0.3">
      <c r="A333" s="127" t="s">
        <v>8</v>
      </c>
      <c r="B333" s="128" t="s">
        <v>1776</v>
      </c>
      <c r="C333" s="127" t="s">
        <v>969</v>
      </c>
      <c r="D333" s="127" t="s">
        <v>1777</v>
      </c>
      <c r="E333" s="127" t="s">
        <v>1760</v>
      </c>
      <c r="F333" s="128">
        <v>3</v>
      </c>
      <c r="G333" s="128" t="s">
        <v>943</v>
      </c>
      <c r="H333" s="128" t="s">
        <v>995</v>
      </c>
      <c r="I333" s="130">
        <v>41187</v>
      </c>
      <c r="J333" s="128">
        <v>690</v>
      </c>
      <c r="K333" s="128" t="s">
        <v>973</v>
      </c>
      <c r="L333" s="128" t="s">
        <v>946</v>
      </c>
      <c r="M333" s="128" t="s">
        <v>974</v>
      </c>
      <c r="N333" s="131">
        <v>22.99</v>
      </c>
      <c r="O333" s="126" t="str">
        <f t="shared" si="15"/>
        <v/>
      </c>
      <c r="R333" s="27" t="str">
        <f t="shared" si="16"/>
        <v/>
      </c>
      <c r="S333" s="27" t="str">
        <f>IF(O333="","",O333*(1-'Core List'!$Q$525))</f>
        <v/>
      </c>
    </row>
    <row r="334" spans="1:19" x14ac:dyDescent="0.3">
      <c r="A334" s="127" t="s">
        <v>8</v>
      </c>
      <c r="B334" s="128" t="s">
        <v>1778</v>
      </c>
      <c r="C334" s="127" t="s">
        <v>969</v>
      </c>
      <c r="D334" s="127" t="s">
        <v>1779</v>
      </c>
      <c r="E334" s="127" t="s">
        <v>1780</v>
      </c>
      <c r="F334" s="128">
        <v>1</v>
      </c>
      <c r="G334" s="128" t="s">
        <v>1327</v>
      </c>
      <c r="H334" s="128" t="s">
        <v>995</v>
      </c>
      <c r="I334" s="130">
        <v>43152</v>
      </c>
      <c r="J334" s="128">
        <v>650</v>
      </c>
      <c r="K334" s="128" t="s">
        <v>973</v>
      </c>
      <c r="L334" s="128" t="s">
        <v>946</v>
      </c>
      <c r="M334" s="128" t="s">
        <v>974</v>
      </c>
      <c r="N334" s="131">
        <v>14.99</v>
      </c>
      <c r="O334" s="126" t="str">
        <f t="shared" si="15"/>
        <v/>
      </c>
      <c r="R334" s="27" t="str">
        <f t="shared" si="16"/>
        <v/>
      </c>
      <c r="S334" s="27" t="str">
        <f>IF(O334="","",O334*(1-'Core List'!$Q$525))</f>
        <v/>
      </c>
    </row>
    <row r="335" spans="1:19" x14ac:dyDescent="0.3">
      <c r="A335" s="127" t="s">
        <v>8</v>
      </c>
      <c r="B335" s="128" t="s">
        <v>1781</v>
      </c>
      <c r="C335" s="127" t="s">
        <v>969</v>
      </c>
      <c r="D335" s="127" t="s">
        <v>1779</v>
      </c>
      <c r="E335" s="127" t="s">
        <v>1780</v>
      </c>
      <c r="F335" s="128">
        <v>1</v>
      </c>
      <c r="G335" s="128" t="s">
        <v>943</v>
      </c>
      <c r="H335" s="128" t="s">
        <v>995</v>
      </c>
      <c r="I335" s="130">
        <v>40303</v>
      </c>
      <c r="J335" s="128">
        <v>650</v>
      </c>
      <c r="K335" s="128" t="s">
        <v>973</v>
      </c>
      <c r="L335" s="128" t="s">
        <v>946</v>
      </c>
      <c r="M335" s="128" t="s">
        <v>974</v>
      </c>
      <c r="N335" s="131">
        <v>20.99</v>
      </c>
      <c r="O335" s="126" t="str">
        <f t="shared" si="15"/>
        <v/>
      </c>
      <c r="R335" s="27" t="str">
        <f t="shared" si="16"/>
        <v/>
      </c>
      <c r="S335" s="27" t="str">
        <f>IF(O335="","",O335*(1-'Core List'!$Q$525))</f>
        <v/>
      </c>
    </row>
    <row r="336" spans="1:19" x14ac:dyDescent="0.3">
      <c r="A336" s="127" t="s">
        <v>8</v>
      </c>
      <c r="B336" s="128" t="s">
        <v>1782</v>
      </c>
      <c r="C336" s="127" t="s">
        <v>969</v>
      </c>
      <c r="D336" s="127" t="s">
        <v>1783</v>
      </c>
      <c r="E336" s="127" t="s">
        <v>1784</v>
      </c>
      <c r="F336" s="128">
        <v>2</v>
      </c>
      <c r="G336" s="128" t="s">
        <v>943</v>
      </c>
      <c r="H336" s="128" t="s">
        <v>1105</v>
      </c>
      <c r="I336" s="130">
        <v>39057</v>
      </c>
      <c r="J336" s="128">
        <v>680</v>
      </c>
      <c r="K336" s="128" t="s">
        <v>973</v>
      </c>
      <c r="L336" s="128" t="s">
        <v>946</v>
      </c>
      <c r="M336" s="128" t="s">
        <v>974</v>
      </c>
      <c r="N336" s="131">
        <v>20.99</v>
      </c>
      <c r="O336" s="126" t="str">
        <f t="shared" si="15"/>
        <v/>
      </c>
      <c r="R336" s="27" t="str">
        <f t="shared" si="16"/>
        <v/>
      </c>
      <c r="S336" s="27" t="str">
        <f>IF(O336="","",O336*(1-'Core List'!$Q$525))</f>
        <v/>
      </c>
    </row>
    <row r="337" spans="1:19" x14ac:dyDescent="0.3">
      <c r="A337" s="127" t="s">
        <v>8</v>
      </c>
      <c r="B337" s="128" t="s">
        <v>1785</v>
      </c>
      <c r="C337" s="127" t="s">
        <v>969</v>
      </c>
      <c r="D337" s="127" t="s">
        <v>1786</v>
      </c>
      <c r="E337" s="127" t="s">
        <v>1780</v>
      </c>
      <c r="F337" s="128">
        <v>3</v>
      </c>
      <c r="G337" s="128" t="s">
        <v>943</v>
      </c>
      <c r="H337" s="128" t="s">
        <v>995</v>
      </c>
      <c r="I337" s="130">
        <v>41061</v>
      </c>
      <c r="J337" s="128">
        <v>690</v>
      </c>
      <c r="K337" s="128" t="s">
        <v>973</v>
      </c>
      <c r="L337" s="128" t="s">
        <v>946</v>
      </c>
      <c r="M337" s="128" t="s">
        <v>974</v>
      </c>
      <c r="N337" s="131">
        <v>22.99</v>
      </c>
      <c r="O337" s="126" t="str">
        <f t="shared" si="15"/>
        <v/>
      </c>
      <c r="R337" s="27" t="str">
        <f t="shared" si="16"/>
        <v/>
      </c>
      <c r="S337" s="27" t="str">
        <f>IF(O337="","",O337*(1-'Core List'!$Q$525))</f>
        <v/>
      </c>
    </row>
    <row r="338" spans="1:19" x14ac:dyDescent="0.3">
      <c r="A338" s="127" t="s">
        <v>8</v>
      </c>
      <c r="B338" s="128" t="s">
        <v>1787</v>
      </c>
      <c r="C338" s="127" t="s">
        <v>969</v>
      </c>
      <c r="D338" s="127" t="s">
        <v>1788</v>
      </c>
      <c r="E338" s="127" t="s">
        <v>1767</v>
      </c>
      <c r="F338" s="129"/>
      <c r="G338" s="128" t="s">
        <v>943</v>
      </c>
      <c r="H338" s="128" t="s">
        <v>1021</v>
      </c>
      <c r="I338" s="130">
        <v>43012</v>
      </c>
      <c r="J338" s="128">
        <v>710</v>
      </c>
      <c r="K338" s="128" t="s">
        <v>973</v>
      </c>
      <c r="L338" s="128" t="s">
        <v>946</v>
      </c>
      <c r="M338" s="128" t="s">
        <v>974</v>
      </c>
      <c r="N338" s="131">
        <v>22.99</v>
      </c>
      <c r="O338" s="126" t="str">
        <f t="shared" si="15"/>
        <v/>
      </c>
      <c r="R338" s="27" t="str">
        <f t="shared" si="16"/>
        <v/>
      </c>
      <c r="S338" s="27" t="str">
        <f>IF(O338="","",O338*(1-'Core List'!$Q$525))</f>
        <v/>
      </c>
    </row>
    <row r="339" spans="1:19" x14ac:dyDescent="0.3">
      <c r="A339" s="127" t="s">
        <v>8</v>
      </c>
      <c r="B339" s="128" t="s">
        <v>1789</v>
      </c>
      <c r="C339" s="127" t="s">
        <v>969</v>
      </c>
      <c r="D339" s="127" t="s">
        <v>1790</v>
      </c>
      <c r="E339" s="127" t="s">
        <v>1760</v>
      </c>
      <c r="F339" s="128">
        <v>2</v>
      </c>
      <c r="G339" s="128" t="s">
        <v>943</v>
      </c>
      <c r="H339" s="128" t="s">
        <v>995</v>
      </c>
      <c r="I339" s="130">
        <v>40823</v>
      </c>
      <c r="J339" s="128">
        <v>640</v>
      </c>
      <c r="K339" s="128" t="s">
        <v>973</v>
      </c>
      <c r="L339" s="128" t="s">
        <v>946</v>
      </c>
      <c r="M339" s="128" t="s">
        <v>974</v>
      </c>
      <c r="N339" s="131">
        <v>22.99</v>
      </c>
      <c r="O339" s="126" t="str">
        <f t="shared" si="15"/>
        <v/>
      </c>
      <c r="R339" s="27" t="str">
        <f t="shared" si="16"/>
        <v/>
      </c>
      <c r="S339" s="27" t="str">
        <f>IF(O339="","",O339*(1-'Core List'!$Q$525))</f>
        <v/>
      </c>
    </row>
    <row r="340" spans="1:19" x14ac:dyDescent="0.3">
      <c r="A340" s="127" t="s">
        <v>8</v>
      </c>
      <c r="B340" s="128" t="s">
        <v>1791</v>
      </c>
      <c r="C340" s="127" t="s">
        <v>969</v>
      </c>
      <c r="D340" s="127" t="s">
        <v>1792</v>
      </c>
      <c r="E340" s="127" t="s">
        <v>1767</v>
      </c>
      <c r="F340" s="129"/>
      <c r="G340" s="128" t="s">
        <v>943</v>
      </c>
      <c r="H340" s="128" t="s">
        <v>995</v>
      </c>
      <c r="I340" s="130">
        <v>42284</v>
      </c>
      <c r="J340" s="128">
        <v>630</v>
      </c>
      <c r="K340" s="128" t="s">
        <v>973</v>
      </c>
      <c r="L340" s="128" t="s">
        <v>946</v>
      </c>
      <c r="M340" s="128" t="s">
        <v>974</v>
      </c>
      <c r="N340" s="131">
        <v>22.99</v>
      </c>
      <c r="O340" s="126" t="str">
        <f t="shared" si="15"/>
        <v/>
      </c>
      <c r="R340" s="27" t="str">
        <f t="shared" si="16"/>
        <v/>
      </c>
      <c r="S340" s="27" t="str">
        <f>IF(O340="","",O340*(1-'Core List'!$Q$525))</f>
        <v/>
      </c>
    </row>
    <row r="341" spans="1:19" x14ac:dyDescent="0.3">
      <c r="A341" s="127" t="s">
        <v>8</v>
      </c>
      <c r="B341" s="128" t="s">
        <v>1793</v>
      </c>
      <c r="C341" s="127" t="s">
        <v>969</v>
      </c>
      <c r="D341" s="127" t="s">
        <v>1794</v>
      </c>
      <c r="E341" s="127" t="s">
        <v>1780</v>
      </c>
      <c r="F341" s="128">
        <v>2</v>
      </c>
      <c r="G341" s="128" t="s">
        <v>943</v>
      </c>
      <c r="H341" s="128" t="s">
        <v>995</v>
      </c>
      <c r="I341" s="130">
        <v>40667</v>
      </c>
      <c r="J341" s="128">
        <v>710</v>
      </c>
      <c r="K341" s="128" t="s">
        <v>973</v>
      </c>
      <c r="L341" s="128" t="s">
        <v>946</v>
      </c>
      <c r="M341" s="128" t="s">
        <v>974</v>
      </c>
      <c r="N341" s="131">
        <v>23.99</v>
      </c>
      <c r="O341" s="126" t="str">
        <f t="shared" si="15"/>
        <v/>
      </c>
      <c r="R341" s="27" t="str">
        <f t="shared" si="16"/>
        <v/>
      </c>
      <c r="S341" s="27" t="str">
        <f>IF(O341="","",O341*(1-'Core List'!$Q$525))</f>
        <v/>
      </c>
    </row>
    <row r="342" spans="1:19" x14ac:dyDescent="0.3">
      <c r="A342" s="127" t="s">
        <v>8</v>
      </c>
      <c r="B342" s="128" t="s">
        <v>1795</v>
      </c>
      <c r="C342" s="127" t="s">
        <v>969</v>
      </c>
      <c r="D342" s="127" t="s">
        <v>1796</v>
      </c>
      <c r="E342" s="127" t="s">
        <v>1757</v>
      </c>
      <c r="F342" s="128">
        <v>3</v>
      </c>
      <c r="G342" s="128" t="s">
        <v>943</v>
      </c>
      <c r="H342" s="128" t="s">
        <v>1105</v>
      </c>
      <c r="I342" s="130">
        <v>39330</v>
      </c>
      <c r="J342" s="128">
        <v>630</v>
      </c>
      <c r="K342" s="128" t="s">
        <v>973</v>
      </c>
      <c r="L342" s="128" t="s">
        <v>946</v>
      </c>
      <c r="M342" s="128" t="s">
        <v>974</v>
      </c>
      <c r="N342" s="131">
        <v>22.99</v>
      </c>
      <c r="O342" s="126" t="str">
        <f t="shared" si="15"/>
        <v/>
      </c>
      <c r="R342" s="27" t="str">
        <f t="shared" si="16"/>
        <v/>
      </c>
      <c r="S342" s="27" t="str">
        <f>IF(O342="","",O342*(1-'Core List'!$Q$525))</f>
        <v/>
      </c>
    </row>
    <row r="343" spans="1:19" x14ac:dyDescent="0.3">
      <c r="A343" s="127" t="s">
        <v>8</v>
      </c>
      <c r="B343" s="128" t="s">
        <v>1797</v>
      </c>
      <c r="C343" s="127" t="s">
        <v>969</v>
      </c>
      <c r="D343" s="127" t="s">
        <v>1798</v>
      </c>
      <c r="E343" s="127" t="s">
        <v>971</v>
      </c>
      <c r="F343" s="128">
        <v>4</v>
      </c>
      <c r="G343" s="128" t="s">
        <v>943</v>
      </c>
      <c r="H343" s="128" t="s">
        <v>1021</v>
      </c>
      <c r="I343" s="130">
        <v>43754</v>
      </c>
      <c r="J343" s="129"/>
      <c r="K343" s="128" t="s">
        <v>973</v>
      </c>
      <c r="L343" s="128" t="s">
        <v>946</v>
      </c>
      <c r="M343" s="128" t="s">
        <v>974</v>
      </c>
      <c r="N343" s="131">
        <v>20.99</v>
      </c>
      <c r="O343" s="126" t="str">
        <f t="shared" si="15"/>
        <v/>
      </c>
      <c r="R343" s="27" t="str">
        <f t="shared" si="16"/>
        <v/>
      </c>
      <c r="S343" s="27" t="str">
        <f>IF(O343="","",O343*(1-'Core List'!$Q$525))</f>
        <v/>
      </c>
    </row>
    <row r="344" spans="1:19" x14ac:dyDescent="0.3">
      <c r="A344" s="127" t="s">
        <v>8</v>
      </c>
      <c r="B344" s="128" t="s">
        <v>1799</v>
      </c>
      <c r="C344" s="127" t="s">
        <v>1800</v>
      </c>
      <c r="D344" s="127" t="s">
        <v>1801</v>
      </c>
      <c r="E344" s="127" t="s">
        <v>8</v>
      </c>
      <c r="F344" s="129"/>
      <c r="G344" s="128" t="s">
        <v>943</v>
      </c>
      <c r="H344" s="128" t="s">
        <v>944</v>
      </c>
      <c r="I344" s="130">
        <v>43810</v>
      </c>
      <c r="J344" s="128">
        <v>700</v>
      </c>
      <c r="K344" s="128" t="s">
        <v>973</v>
      </c>
      <c r="L344" s="128" t="s">
        <v>946</v>
      </c>
      <c r="M344" s="128" t="s">
        <v>974</v>
      </c>
      <c r="N344" s="131">
        <v>21.99</v>
      </c>
      <c r="O344" s="126" t="str">
        <f t="shared" si="15"/>
        <v/>
      </c>
      <c r="R344" s="27" t="str">
        <f t="shared" si="16"/>
        <v/>
      </c>
      <c r="S344" s="27" t="str">
        <f>IF(O344="","",O344*(1-'Core List'!$Q$525))</f>
        <v/>
      </c>
    </row>
    <row r="345" spans="1:19" x14ac:dyDescent="0.3">
      <c r="A345" s="127" t="s">
        <v>8</v>
      </c>
      <c r="B345" s="128" t="s">
        <v>1802</v>
      </c>
      <c r="C345" s="127" t="s">
        <v>1544</v>
      </c>
      <c r="D345" s="127" t="s">
        <v>1803</v>
      </c>
      <c r="E345" s="127" t="s">
        <v>1546</v>
      </c>
      <c r="F345" s="128">
        <v>7</v>
      </c>
      <c r="G345" s="128" t="s">
        <v>1327</v>
      </c>
      <c r="H345" s="128" t="s">
        <v>1105</v>
      </c>
      <c r="I345" s="130">
        <v>39995</v>
      </c>
      <c r="J345" s="128">
        <v>880</v>
      </c>
      <c r="K345" s="128" t="s">
        <v>951</v>
      </c>
      <c r="L345" s="128" t="s">
        <v>946</v>
      </c>
      <c r="M345" s="128" t="s">
        <v>974</v>
      </c>
      <c r="N345" s="131">
        <v>20.95</v>
      </c>
      <c r="O345" s="126" t="str">
        <f t="shared" si="15"/>
        <v/>
      </c>
      <c r="R345" s="27" t="str">
        <f t="shared" si="16"/>
        <v/>
      </c>
      <c r="S345" s="27" t="str">
        <f>IF(O345="","",O345*(1-'Core List'!$Q$525))</f>
        <v/>
      </c>
    </row>
    <row r="346" spans="1:19" x14ac:dyDescent="0.3">
      <c r="A346" s="127" t="s">
        <v>8</v>
      </c>
      <c r="B346" s="128" t="s">
        <v>1804</v>
      </c>
      <c r="C346" s="127" t="s">
        <v>1544</v>
      </c>
      <c r="D346" s="127" t="s">
        <v>1803</v>
      </c>
      <c r="E346" s="127" t="s">
        <v>1546</v>
      </c>
      <c r="F346" s="128">
        <v>7</v>
      </c>
      <c r="G346" s="128" t="s">
        <v>943</v>
      </c>
      <c r="H346" s="128" t="s">
        <v>1105</v>
      </c>
      <c r="I346" s="130">
        <v>39295</v>
      </c>
      <c r="J346" s="128">
        <v>880</v>
      </c>
      <c r="K346" s="128" t="s">
        <v>951</v>
      </c>
      <c r="L346" s="128" t="s">
        <v>946</v>
      </c>
      <c r="M346" s="128" t="s">
        <v>974</v>
      </c>
      <c r="N346" s="131">
        <v>34.950000000000003</v>
      </c>
      <c r="O346" s="126" t="str">
        <f t="shared" si="15"/>
        <v/>
      </c>
      <c r="R346" s="27" t="str">
        <f t="shared" si="16"/>
        <v/>
      </c>
      <c r="S346" s="27" t="str">
        <f>IF(O346="","",O346*(1-'Core List'!$Q$525))</f>
        <v/>
      </c>
    </row>
    <row r="347" spans="1:19" x14ac:dyDescent="0.3">
      <c r="A347" s="127" t="s">
        <v>8</v>
      </c>
      <c r="B347" s="128" t="s">
        <v>1805</v>
      </c>
      <c r="C347" s="127" t="s">
        <v>1806</v>
      </c>
      <c r="D347" s="127" t="s">
        <v>1807</v>
      </c>
      <c r="E347" s="127" t="s">
        <v>8</v>
      </c>
      <c r="F347" s="129"/>
      <c r="G347" s="128" t="s">
        <v>1327</v>
      </c>
      <c r="H347" s="128" t="s">
        <v>1552</v>
      </c>
      <c r="I347" s="130">
        <v>39948</v>
      </c>
      <c r="J347" s="128">
        <v>1060</v>
      </c>
      <c r="K347" s="128" t="s">
        <v>1808</v>
      </c>
      <c r="L347" s="128" t="s">
        <v>946</v>
      </c>
      <c r="M347" s="128" t="s">
        <v>964</v>
      </c>
      <c r="N347" s="131">
        <v>14.99</v>
      </c>
      <c r="O347" s="126" t="str">
        <f t="shared" si="15"/>
        <v/>
      </c>
      <c r="R347" s="27" t="str">
        <f t="shared" si="16"/>
        <v/>
      </c>
      <c r="S347" s="27" t="str">
        <f>IF(O347="","",O347*(1-'Core List'!$Q$525))</f>
        <v/>
      </c>
    </row>
    <row r="348" spans="1:19" x14ac:dyDescent="0.3">
      <c r="A348" s="127" t="s">
        <v>8</v>
      </c>
      <c r="B348" s="128" t="s">
        <v>1809</v>
      </c>
      <c r="C348" s="127" t="s">
        <v>1810</v>
      </c>
      <c r="D348" s="127" t="s">
        <v>1811</v>
      </c>
      <c r="E348" s="127" t="s">
        <v>8</v>
      </c>
      <c r="F348" s="129"/>
      <c r="G348" s="128" t="s">
        <v>943</v>
      </c>
      <c r="H348" s="128" t="s">
        <v>1552</v>
      </c>
      <c r="I348" s="130">
        <v>39647</v>
      </c>
      <c r="J348" s="128">
        <v>680</v>
      </c>
      <c r="K348" s="128" t="s">
        <v>1812</v>
      </c>
      <c r="L348" s="128" t="s">
        <v>946</v>
      </c>
      <c r="M348" s="128" t="s">
        <v>1123</v>
      </c>
      <c r="N348" s="131">
        <v>24.99</v>
      </c>
      <c r="O348" s="126" t="str">
        <f t="shared" si="15"/>
        <v/>
      </c>
      <c r="R348" s="27" t="str">
        <f t="shared" si="16"/>
        <v/>
      </c>
      <c r="S348" s="27" t="str">
        <f>IF(O348="","",O348*(1-'Core List'!$Q$525))</f>
        <v/>
      </c>
    </row>
    <row r="349" spans="1:19" x14ac:dyDescent="0.3">
      <c r="A349" s="127" t="s">
        <v>8</v>
      </c>
      <c r="B349" s="128" t="s">
        <v>1813</v>
      </c>
      <c r="C349" s="127" t="s">
        <v>1814</v>
      </c>
      <c r="D349" s="127" t="s">
        <v>1815</v>
      </c>
      <c r="E349" s="127" t="s">
        <v>8</v>
      </c>
      <c r="F349" s="129"/>
      <c r="G349" s="128" t="s">
        <v>1327</v>
      </c>
      <c r="H349" s="128" t="s">
        <v>1552</v>
      </c>
      <c r="I349" s="130">
        <v>39948</v>
      </c>
      <c r="J349" s="128">
        <v>640</v>
      </c>
      <c r="K349" s="128" t="s">
        <v>1816</v>
      </c>
      <c r="L349" s="128" t="s">
        <v>946</v>
      </c>
      <c r="M349" s="128" t="s">
        <v>1123</v>
      </c>
      <c r="N349" s="131">
        <v>14.99</v>
      </c>
      <c r="O349" s="126" t="str">
        <f t="shared" si="15"/>
        <v/>
      </c>
      <c r="R349" s="27" t="str">
        <f t="shared" si="16"/>
        <v/>
      </c>
      <c r="S349" s="27" t="str">
        <f>IF(O349="","",O349*(1-'Core List'!$Q$525))</f>
        <v/>
      </c>
    </row>
    <row r="350" spans="1:19" x14ac:dyDescent="0.3">
      <c r="A350" s="127" t="s">
        <v>8</v>
      </c>
      <c r="B350" s="128" t="s">
        <v>1817</v>
      </c>
      <c r="C350" s="127" t="s">
        <v>1818</v>
      </c>
      <c r="D350" s="127" t="s">
        <v>1819</v>
      </c>
      <c r="E350" s="127" t="s">
        <v>8</v>
      </c>
      <c r="F350" s="129"/>
      <c r="G350" s="128" t="s">
        <v>943</v>
      </c>
      <c r="H350" s="128" t="s">
        <v>944</v>
      </c>
      <c r="I350" s="130">
        <v>43943</v>
      </c>
      <c r="J350" s="128">
        <v>740</v>
      </c>
      <c r="K350" s="128" t="s">
        <v>1003</v>
      </c>
      <c r="L350" s="128" t="s">
        <v>946</v>
      </c>
      <c r="M350" s="128" t="s">
        <v>8</v>
      </c>
      <c r="N350" s="131">
        <v>20.99</v>
      </c>
      <c r="O350" s="126" t="str">
        <f t="shared" si="15"/>
        <v/>
      </c>
      <c r="R350" s="27" t="str">
        <f t="shared" si="16"/>
        <v/>
      </c>
      <c r="S350" s="27" t="str">
        <f>IF(O350="","",O350*(1-'Core List'!$Q$525))</f>
        <v/>
      </c>
    </row>
    <row r="351" spans="1:19" x14ac:dyDescent="0.3">
      <c r="A351" s="127" t="s">
        <v>8</v>
      </c>
      <c r="B351" s="128" t="s">
        <v>1820</v>
      </c>
      <c r="C351" s="127" t="s">
        <v>1821</v>
      </c>
      <c r="D351" s="127" t="s">
        <v>1822</v>
      </c>
      <c r="E351" s="127" t="s">
        <v>8</v>
      </c>
      <c r="F351" s="129"/>
      <c r="G351" s="128" t="s">
        <v>943</v>
      </c>
      <c r="H351" s="128" t="s">
        <v>944</v>
      </c>
      <c r="I351" s="130">
        <v>43943</v>
      </c>
      <c r="J351" s="128">
        <v>830</v>
      </c>
      <c r="K351" s="128" t="s">
        <v>1823</v>
      </c>
      <c r="L351" s="128" t="s">
        <v>946</v>
      </c>
      <c r="M351" s="128" t="s">
        <v>8</v>
      </c>
      <c r="N351" s="131">
        <v>20.99</v>
      </c>
      <c r="O351" s="126" t="str">
        <f t="shared" si="15"/>
        <v/>
      </c>
      <c r="R351" s="27" t="str">
        <f t="shared" si="16"/>
        <v/>
      </c>
      <c r="S351" s="27" t="str">
        <f>IF(O351="","",O351*(1-'Core List'!$Q$525))</f>
        <v/>
      </c>
    </row>
    <row r="352" spans="1:19" x14ac:dyDescent="0.3">
      <c r="A352" s="127" t="s">
        <v>8</v>
      </c>
      <c r="B352" s="128" t="s">
        <v>1824</v>
      </c>
      <c r="C352" s="127" t="s">
        <v>1121</v>
      </c>
      <c r="D352" s="127" t="s">
        <v>1825</v>
      </c>
      <c r="E352" s="127" t="s">
        <v>8</v>
      </c>
      <c r="F352" s="129"/>
      <c r="G352" s="128" t="s">
        <v>943</v>
      </c>
      <c r="H352" s="128" t="s">
        <v>1021</v>
      </c>
      <c r="I352" s="130">
        <v>43872</v>
      </c>
      <c r="J352" s="129"/>
      <c r="K352" s="128" t="s">
        <v>951</v>
      </c>
      <c r="L352" s="128" t="s">
        <v>946</v>
      </c>
      <c r="M352" s="128" t="s">
        <v>952</v>
      </c>
      <c r="N352" s="131">
        <v>21.99</v>
      </c>
      <c r="O352" s="126" t="str">
        <f t="shared" si="15"/>
        <v/>
      </c>
      <c r="R352" s="27" t="str">
        <f t="shared" si="16"/>
        <v/>
      </c>
      <c r="S352" s="27" t="str">
        <f>IF(O352="","",O352*(1-'Core List'!$Q$525))</f>
        <v/>
      </c>
    </row>
    <row r="353" spans="1:19" x14ac:dyDescent="0.3">
      <c r="A353" s="127" t="s">
        <v>8</v>
      </c>
      <c r="B353" s="128" t="s">
        <v>1826</v>
      </c>
      <c r="C353" s="127" t="s">
        <v>1827</v>
      </c>
      <c r="D353" s="127" t="s">
        <v>1828</v>
      </c>
      <c r="E353" s="127" t="s">
        <v>8</v>
      </c>
      <c r="F353" s="129"/>
      <c r="G353" s="128" t="s">
        <v>1327</v>
      </c>
      <c r="H353" s="128" t="s">
        <v>1021</v>
      </c>
      <c r="I353" s="130">
        <v>43152</v>
      </c>
      <c r="J353" s="128">
        <v>1000</v>
      </c>
      <c r="K353" s="128" t="s">
        <v>951</v>
      </c>
      <c r="L353" s="128" t="s">
        <v>946</v>
      </c>
      <c r="M353" s="128" t="s">
        <v>952</v>
      </c>
      <c r="N353" s="131">
        <v>12.99</v>
      </c>
      <c r="O353" s="126" t="str">
        <f t="shared" si="15"/>
        <v/>
      </c>
      <c r="R353" s="27" t="str">
        <f t="shared" si="16"/>
        <v/>
      </c>
      <c r="S353" s="27" t="str">
        <f>IF(O353="","",O353*(1-'Core List'!$Q$525))</f>
        <v/>
      </c>
    </row>
    <row r="354" spans="1:19" x14ac:dyDescent="0.3">
      <c r="A354" s="127" t="s">
        <v>8</v>
      </c>
      <c r="B354" s="128" t="s">
        <v>1829</v>
      </c>
      <c r="C354" s="127" t="s">
        <v>1827</v>
      </c>
      <c r="D354" s="127" t="s">
        <v>1828</v>
      </c>
      <c r="E354" s="127" t="s">
        <v>8</v>
      </c>
      <c r="F354" s="129"/>
      <c r="G354" s="128" t="s">
        <v>943</v>
      </c>
      <c r="H354" s="128" t="s">
        <v>1021</v>
      </c>
      <c r="I354" s="130">
        <v>42802</v>
      </c>
      <c r="J354" s="128">
        <v>1000</v>
      </c>
      <c r="K354" s="128" t="s">
        <v>951</v>
      </c>
      <c r="L354" s="128" t="s">
        <v>946</v>
      </c>
      <c r="M354" s="128" t="s">
        <v>952</v>
      </c>
      <c r="N354" s="131">
        <v>20.99</v>
      </c>
      <c r="O354" s="126" t="str">
        <f t="shared" si="15"/>
        <v/>
      </c>
      <c r="R354" s="27" t="str">
        <f t="shared" si="16"/>
        <v/>
      </c>
      <c r="S354" s="27" t="str">
        <f>IF(O354="","",O354*(1-'Core List'!$Q$525))</f>
        <v/>
      </c>
    </row>
    <row r="355" spans="1:19" x14ac:dyDescent="0.3">
      <c r="A355" s="127" t="s">
        <v>8</v>
      </c>
      <c r="B355" s="128" t="s">
        <v>1830</v>
      </c>
      <c r="C355" s="127" t="s">
        <v>1831</v>
      </c>
      <c r="D355" s="127" t="s">
        <v>1832</v>
      </c>
      <c r="E355" s="127" t="s">
        <v>8</v>
      </c>
      <c r="F355" s="129"/>
      <c r="G355" s="128" t="s">
        <v>943</v>
      </c>
      <c r="H355" s="128" t="s">
        <v>959</v>
      </c>
      <c r="I355" s="130">
        <v>43607</v>
      </c>
      <c r="J355" s="128">
        <v>750</v>
      </c>
      <c r="K355" s="128" t="s">
        <v>951</v>
      </c>
      <c r="L355" s="128" t="s">
        <v>946</v>
      </c>
      <c r="M355" s="128" t="s">
        <v>1833</v>
      </c>
      <c r="N355" s="131">
        <v>20.99</v>
      </c>
      <c r="O355" s="126" t="str">
        <f t="shared" si="15"/>
        <v/>
      </c>
      <c r="R355" s="27" t="str">
        <f t="shared" si="16"/>
        <v/>
      </c>
      <c r="S355" s="27" t="str">
        <f>IF(O355="","",O355*(1-'Core List'!$Q$525))</f>
        <v/>
      </c>
    </row>
    <row r="356" spans="1:19" x14ac:dyDescent="0.3">
      <c r="A356" s="127" t="s">
        <v>8</v>
      </c>
      <c r="B356" s="128" t="s">
        <v>1834</v>
      </c>
      <c r="C356" s="127" t="s">
        <v>1831</v>
      </c>
      <c r="D356" s="127" t="s">
        <v>1832</v>
      </c>
      <c r="E356" s="127" t="s">
        <v>8</v>
      </c>
      <c r="F356" s="129"/>
      <c r="G356" s="128" t="s">
        <v>1327</v>
      </c>
      <c r="H356" s="128" t="s">
        <v>959</v>
      </c>
      <c r="I356" s="130">
        <v>43607</v>
      </c>
      <c r="J356" s="128">
        <v>750</v>
      </c>
      <c r="K356" s="128" t="s">
        <v>951</v>
      </c>
      <c r="L356" s="128" t="s">
        <v>946</v>
      </c>
      <c r="M356" s="128" t="s">
        <v>952</v>
      </c>
      <c r="N356" s="131">
        <v>12.99</v>
      </c>
      <c r="O356" s="126" t="str">
        <f t="shared" si="15"/>
        <v/>
      </c>
      <c r="R356" s="27" t="str">
        <f t="shared" si="16"/>
        <v/>
      </c>
      <c r="S356" s="27" t="str">
        <f>IF(O356="","",O356*(1-'Core List'!$Q$525))</f>
        <v/>
      </c>
    </row>
    <row r="357" spans="1:19" x14ac:dyDescent="0.3">
      <c r="A357" s="127" t="s">
        <v>8</v>
      </c>
      <c r="B357" s="128" t="s">
        <v>1835</v>
      </c>
      <c r="C357" s="127" t="s">
        <v>1836</v>
      </c>
      <c r="D357" s="127" t="s">
        <v>1837</v>
      </c>
      <c r="E357" s="127" t="s">
        <v>8</v>
      </c>
      <c r="F357" s="129"/>
      <c r="G357" s="128" t="s">
        <v>943</v>
      </c>
      <c r="H357" s="128" t="s">
        <v>944</v>
      </c>
      <c r="I357" s="130">
        <v>43943</v>
      </c>
      <c r="J357" s="129"/>
      <c r="K357" s="128" t="s">
        <v>951</v>
      </c>
      <c r="L357" s="128" t="s">
        <v>946</v>
      </c>
      <c r="M357" s="128" t="s">
        <v>952</v>
      </c>
      <c r="N357" s="131">
        <v>20.99</v>
      </c>
      <c r="O357" s="126" t="str">
        <f t="shared" si="15"/>
        <v/>
      </c>
      <c r="R357" s="27" t="str">
        <f t="shared" si="16"/>
        <v/>
      </c>
      <c r="S357" s="27" t="str">
        <f>IF(O357="","",O357*(1-'Core List'!$Q$525))</f>
        <v/>
      </c>
    </row>
    <row r="358" spans="1:19" x14ac:dyDescent="0.3">
      <c r="A358" s="127" t="s">
        <v>8</v>
      </c>
      <c r="B358" s="128" t="s">
        <v>1838</v>
      </c>
      <c r="C358" s="127" t="s">
        <v>1140</v>
      </c>
      <c r="D358" s="127" t="s">
        <v>1839</v>
      </c>
      <c r="E358" s="127" t="s">
        <v>8</v>
      </c>
      <c r="F358" s="129"/>
      <c r="G358" s="128" t="s">
        <v>1327</v>
      </c>
      <c r="H358" s="128" t="s">
        <v>959</v>
      </c>
      <c r="I358" s="130">
        <v>43152</v>
      </c>
      <c r="J358" s="128">
        <v>920</v>
      </c>
      <c r="K358" s="128" t="s">
        <v>951</v>
      </c>
      <c r="L358" s="128" t="s">
        <v>946</v>
      </c>
      <c r="M358" s="128" t="s">
        <v>952</v>
      </c>
      <c r="N358" s="131">
        <v>12.99</v>
      </c>
      <c r="O358" s="126" t="str">
        <f t="shared" si="15"/>
        <v/>
      </c>
      <c r="R358" s="27" t="str">
        <f t="shared" si="16"/>
        <v/>
      </c>
      <c r="S358" s="27" t="str">
        <f>IF(O358="","",O358*(1-'Core List'!$Q$525))</f>
        <v/>
      </c>
    </row>
    <row r="359" spans="1:19" x14ac:dyDescent="0.3">
      <c r="A359" s="127" t="s">
        <v>8</v>
      </c>
      <c r="B359" s="128" t="s">
        <v>1840</v>
      </c>
      <c r="C359" s="127" t="s">
        <v>1140</v>
      </c>
      <c r="D359" s="127" t="s">
        <v>1839</v>
      </c>
      <c r="E359" s="127" t="s">
        <v>8</v>
      </c>
      <c r="F359" s="129"/>
      <c r="G359" s="128" t="s">
        <v>943</v>
      </c>
      <c r="H359" s="128" t="s">
        <v>959</v>
      </c>
      <c r="I359" s="130">
        <v>42802</v>
      </c>
      <c r="J359" s="128">
        <v>920</v>
      </c>
      <c r="K359" s="128" t="s">
        <v>951</v>
      </c>
      <c r="L359" s="128" t="s">
        <v>946</v>
      </c>
      <c r="M359" s="128" t="s">
        <v>952</v>
      </c>
      <c r="N359" s="131">
        <v>20</v>
      </c>
      <c r="O359" s="126" t="str">
        <f t="shared" si="15"/>
        <v/>
      </c>
      <c r="R359" s="27" t="str">
        <f t="shared" si="16"/>
        <v/>
      </c>
      <c r="S359" s="27" t="str">
        <f>IF(O359="","",O359*(1-'Core List'!$Q$525))</f>
        <v/>
      </c>
    </row>
    <row r="360" spans="1:19" x14ac:dyDescent="0.3">
      <c r="A360" s="127" t="s">
        <v>8</v>
      </c>
      <c r="B360" s="128" t="s">
        <v>1841</v>
      </c>
      <c r="C360" s="127" t="s">
        <v>1143</v>
      </c>
      <c r="D360" s="127" t="s">
        <v>1842</v>
      </c>
      <c r="E360" s="127" t="s">
        <v>8</v>
      </c>
      <c r="F360" s="129"/>
      <c r="G360" s="128" t="s">
        <v>943</v>
      </c>
      <c r="H360" s="128" t="s">
        <v>944</v>
      </c>
      <c r="I360" s="130">
        <v>43754</v>
      </c>
      <c r="J360" s="128">
        <v>480</v>
      </c>
      <c r="K360" s="128" t="s">
        <v>951</v>
      </c>
      <c r="L360" s="128" t="s">
        <v>946</v>
      </c>
      <c r="M360" s="128" t="s">
        <v>952</v>
      </c>
      <c r="N360" s="131">
        <v>20.99</v>
      </c>
      <c r="O360" s="126" t="str">
        <f t="shared" si="15"/>
        <v/>
      </c>
      <c r="R360" s="27" t="str">
        <f t="shared" si="16"/>
        <v/>
      </c>
      <c r="S360" s="27" t="str">
        <f>IF(O360="","",O360*(1-'Core List'!$Q$525))</f>
        <v/>
      </c>
    </row>
    <row r="361" spans="1:19" x14ac:dyDescent="0.3">
      <c r="A361" s="127" t="s">
        <v>8</v>
      </c>
      <c r="B361" s="128" t="s">
        <v>1843</v>
      </c>
      <c r="C361" s="127" t="s">
        <v>1143</v>
      </c>
      <c r="D361" s="127" t="s">
        <v>1844</v>
      </c>
      <c r="E361" s="127" t="s">
        <v>8</v>
      </c>
      <c r="F361" s="129"/>
      <c r="G361" s="128" t="s">
        <v>943</v>
      </c>
      <c r="H361" s="128" t="s">
        <v>944</v>
      </c>
      <c r="I361" s="130">
        <v>43376</v>
      </c>
      <c r="J361" s="128">
        <v>630</v>
      </c>
      <c r="K361" s="128" t="s">
        <v>951</v>
      </c>
      <c r="L361" s="128" t="s">
        <v>946</v>
      </c>
      <c r="M361" s="128" t="s">
        <v>952</v>
      </c>
      <c r="N361" s="131">
        <v>24.99</v>
      </c>
      <c r="O361" s="126" t="str">
        <f t="shared" si="15"/>
        <v/>
      </c>
      <c r="R361" s="27" t="str">
        <f t="shared" si="16"/>
        <v/>
      </c>
      <c r="S361" s="27" t="str">
        <f>IF(O361="","",O361*(1-'Core List'!$Q$525))</f>
        <v/>
      </c>
    </row>
    <row r="362" spans="1:19" x14ac:dyDescent="0.3">
      <c r="A362" s="127" t="s">
        <v>8</v>
      </c>
      <c r="B362" s="128" t="s">
        <v>1845</v>
      </c>
      <c r="C362" s="127" t="s">
        <v>1143</v>
      </c>
      <c r="D362" s="127" t="s">
        <v>1846</v>
      </c>
      <c r="E362" s="127" t="s">
        <v>8</v>
      </c>
      <c r="F362" s="129"/>
      <c r="G362" s="128" t="s">
        <v>943</v>
      </c>
      <c r="H362" s="128" t="s">
        <v>944</v>
      </c>
      <c r="I362" s="130">
        <v>43257</v>
      </c>
      <c r="J362" s="128">
        <v>550</v>
      </c>
      <c r="K362" s="128" t="s">
        <v>951</v>
      </c>
      <c r="L362" s="128" t="s">
        <v>946</v>
      </c>
      <c r="M362" s="128" t="s">
        <v>952</v>
      </c>
      <c r="N362" s="131">
        <v>24.99</v>
      </c>
      <c r="O362" s="126" t="str">
        <f t="shared" si="15"/>
        <v/>
      </c>
      <c r="R362" s="27" t="str">
        <f t="shared" si="16"/>
        <v/>
      </c>
      <c r="S362" s="27" t="str">
        <f>IF(O362="","",O362*(1-'Core List'!$Q$525))</f>
        <v/>
      </c>
    </row>
    <row r="363" spans="1:19" x14ac:dyDescent="0.3">
      <c r="A363" s="127" t="s">
        <v>8</v>
      </c>
      <c r="B363" s="128" t="s">
        <v>1847</v>
      </c>
      <c r="C363" s="127" t="s">
        <v>1848</v>
      </c>
      <c r="D363" s="127" t="s">
        <v>1849</v>
      </c>
      <c r="E363" s="127" t="s">
        <v>1850</v>
      </c>
      <c r="F363" s="129"/>
      <c r="G363" s="128" t="s">
        <v>1327</v>
      </c>
      <c r="H363" s="128" t="s">
        <v>1851</v>
      </c>
      <c r="I363" s="130">
        <v>40198</v>
      </c>
      <c r="J363" s="128">
        <v>1020</v>
      </c>
      <c r="K363" s="128" t="s">
        <v>951</v>
      </c>
      <c r="L363" s="128" t="s">
        <v>946</v>
      </c>
      <c r="M363" s="128" t="s">
        <v>952</v>
      </c>
      <c r="N363" s="131">
        <v>12.99</v>
      </c>
      <c r="O363" s="126" t="str">
        <f t="shared" si="15"/>
        <v/>
      </c>
      <c r="R363" s="27" t="str">
        <f t="shared" si="16"/>
        <v/>
      </c>
      <c r="S363" s="27" t="str">
        <f>IF(O363="","",O363*(1-'Core List'!$Q$525))</f>
        <v/>
      </c>
    </row>
    <row r="364" spans="1:19" x14ac:dyDescent="0.3">
      <c r="A364" s="127" t="s">
        <v>8</v>
      </c>
      <c r="B364" s="128" t="s">
        <v>1852</v>
      </c>
      <c r="C364" s="127" t="s">
        <v>1853</v>
      </c>
      <c r="D364" s="127" t="s">
        <v>1854</v>
      </c>
      <c r="E364" s="127" t="s">
        <v>1855</v>
      </c>
      <c r="F364" s="128">
        <v>1</v>
      </c>
      <c r="G364" s="128" t="s">
        <v>1327</v>
      </c>
      <c r="H364" s="128" t="s">
        <v>972</v>
      </c>
      <c r="I364" s="130">
        <v>43152</v>
      </c>
      <c r="J364" s="128">
        <v>870</v>
      </c>
      <c r="K364" s="128" t="s">
        <v>951</v>
      </c>
      <c r="L364" s="128" t="s">
        <v>946</v>
      </c>
      <c r="M364" s="128" t="s">
        <v>952</v>
      </c>
      <c r="N364" s="131">
        <v>12.99</v>
      </c>
      <c r="O364" s="126" t="str">
        <f t="shared" si="15"/>
        <v/>
      </c>
      <c r="R364" s="27" t="str">
        <f t="shared" si="16"/>
        <v/>
      </c>
      <c r="S364" s="27" t="str">
        <f>IF(O364="","",O364*(1-'Core List'!$Q$525))</f>
        <v/>
      </c>
    </row>
    <row r="365" spans="1:19" x14ac:dyDescent="0.3">
      <c r="A365" s="127" t="s">
        <v>8</v>
      </c>
      <c r="B365" s="128" t="s">
        <v>1856</v>
      </c>
      <c r="C365" s="127" t="s">
        <v>1853</v>
      </c>
      <c r="D365" s="127" t="s">
        <v>1854</v>
      </c>
      <c r="E365" s="127" t="s">
        <v>1855</v>
      </c>
      <c r="F365" s="128">
        <v>1</v>
      </c>
      <c r="G365" s="128" t="s">
        <v>943</v>
      </c>
      <c r="H365" s="128" t="s">
        <v>972</v>
      </c>
      <c r="I365" s="130">
        <v>42676</v>
      </c>
      <c r="J365" s="128">
        <v>870</v>
      </c>
      <c r="K365" s="128" t="s">
        <v>951</v>
      </c>
      <c r="L365" s="128" t="s">
        <v>946</v>
      </c>
      <c r="M365" s="128" t="s">
        <v>952</v>
      </c>
      <c r="N365" s="131">
        <v>21.99</v>
      </c>
      <c r="O365" s="126" t="str">
        <f t="shared" si="15"/>
        <v/>
      </c>
      <c r="R365" s="27" t="str">
        <f t="shared" si="16"/>
        <v/>
      </c>
      <c r="S365" s="27" t="str">
        <f>IF(O365="","",O365*(1-'Core List'!$Q$525))</f>
        <v/>
      </c>
    </row>
    <row r="366" spans="1:19" x14ac:dyDescent="0.3">
      <c r="A366" s="127" t="s">
        <v>8</v>
      </c>
      <c r="B366" s="128" t="s">
        <v>1857</v>
      </c>
      <c r="C366" s="127" t="s">
        <v>1858</v>
      </c>
      <c r="D366" s="127" t="s">
        <v>1859</v>
      </c>
      <c r="E366" s="127" t="s">
        <v>8</v>
      </c>
      <c r="F366" s="129"/>
      <c r="G366" s="128" t="s">
        <v>943</v>
      </c>
      <c r="H366" s="128" t="s">
        <v>1021</v>
      </c>
      <c r="I366" s="130">
        <v>43880</v>
      </c>
      <c r="J366" s="128">
        <v>620</v>
      </c>
      <c r="K366" s="128" t="s">
        <v>951</v>
      </c>
      <c r="L366" s="128" t="s">
        <v>946</v>
      </c>
      <c r="M366" s="128" t="s">
        <v>952</v>
      </c>
      <c r="N366" s="131">
        <v>21.99</v>
      </c>
      <c r="O366" s="126" t="str">
        <f t="shared" si="15"/>
        <v/>
      </c>
      <c r="R366" s="27" t="str">
        <f t="shared" si="16"/>
        <v/>
      </c>
      <c r="S366" s="27" t="str">
        <f>IF(O366="","",O366*(1-'Core List'!$Q$525))</f>
        <v/>
      </c>
    </row>
    <row r="367" spans="1:19" x14ac:dyDescent="0.3">
      <c r="A367" s="127" t="s">
        <v>8</v>
      </c>
      <c r="B367" s="128" t="s">
        <v>1860</v>
      </c>
      <c r="C367" s="127" t="s">
        <v>1858</v>
      </c>
      <c r="D367" s="127" t="s">
        <v>1859</v>
      </c>
      <c r="E367" s="127" t="s">
        <v>8</v>
      </c>
      <c r="F367" s="129"/>
      <c r="G367" s="128" t="s">
        <v>1327</v>
      </c>
      <c r="H367" s="128" t="s">
        <v>1021</v>
      </c>
      <c r="I367" s="130">
        <v>43880</v>
      </c>
      <c r="J367" s="128">
        <v>620</v>
      </c>
      <c r="K367" s="128" t="s">
        <v>951</v>
      </c>
      <c r="L367" s="128" t="s">
        <v>946</v>
      </c>
      <c r="M367" s="128" t="s">
        <v>952</v>
      </c>
      <c r="N367" s="131">
        <v>12.99</v>
      </c>
      <c r="O367" s="126" t="str">
        <f t="shared" si="15"/>
        <v/>
      </c>
      <c r="R367" s="27" t="str">
        <f t="shared" si="16"/>
        <v/>
      </c>
      <c r="S367" s="27" t="str">
        <f>IF(O367="","",O367*(1-'Core List'!$Q$525))</f>
        <v/>
      </c>
    </row>
    <row r="368" spans="1:19" x14ac:dyDescent="0.3">
      <c r="A368" s="127" t="s">
        <v>8</v>
      </c>
      <c r="B368" s="128" t="s">
        <v>1861</v>
      </c>
      <c r="C368" s="127" t="s">
        <v>1862</v>
      </c>
      <c r="D368" s="127" t="s">
        <v>1863</v>
      </c>
      <c r="E368" s="127" t="s">
        <v>8</v>
      </c>
      <c r="F368" s="129"/>
      <c r="G368" s="128" t="s">
        <v>943</v>
      </c>
      <c r="H368" s="128" t="s">
        <v>1105</v>
      </c>
      <c r="I368" s="130">
        <v>42130</v>
      </c>
      <c r="J368" s="128">
        <v>850</v>
      </c>
      <c r="K368" s="128" t="s">
        <v>951</v>
      </c>
      <c r="L368" s="128" t="s">
        <v>946</v>
      </c>
      <c r="M368" s="128" t="s">
        <v>952</v>
      </c>
      <c r="N368" s="131">
        <v>22.99</v>
      </c>
      <c r="O368" s="126" t="str">
        <f t="shared" si="15"/>
        <v/>
      </c>
      <c r="R368" s="27" t="str">
        <f t="shared" si="16"/>
        <v/>
      </c>
      <c r="S368" s="27" t="str">
        <f>IF(O368="","",O368*(1-'Core List'!$Q$525))</f>
        <v/>
      </c>
    </row>
    <row r="369" spans="1:19" x14ac:dyDescent="0.3">
      <c r="A369" s="127" t="s">
        <v>8</v>
      </c>
      <c r="B369" s="128" t="s">
        <v>1864</v>
      </c>
      <c r="C369" s="127" t="s">
        <v>1865</v>
      </c>
      <c r="D369" s="127" t="s">
        <v>1866</v>
      </c>
      <c r="E369" s="127" t="s">
        <v>8</v>
      </c>
      <c r="F369" s="129"/>
      <c r="G369" s="128" t="s">
        <v>943</v>
      </c>
      <c r="H369" s="128" t="s">
        <v>959</v>
      </c>
      <c r="I369" s="130">
        <v>43901</v>
      </c>
      <c r="J369" s="128">
        <v>790</v>
      </c>
      <c r="K369" s="128" t="s">
        <v>951</v>
      </c>
      <c r="L369" s="128" t="s">
        <v>946</v>
      </c>
      <c r="M369" s="128" t="s">
        <v>952</v>
      </c>
      <c r="N369" s="131">
        <v>21.99</v>
      </c>
      <c r="O369" s="126" t="str">
        <f t="shared" si="15"/>
        <v/>
      </c>
      <c r="R369" s="27" t="str">
        <f t="shared" si="16"/>
        <v/>
      </c>
      <c r="S369" s="27" t="str">
        <f>IF(O369="","",O369*(1-'Core List'!$Q$525))</f>
        <v/>
      </c>
    </row>
    <row r="370" spans="1:19" x14ac:dyDescent="0.3">
      <c r="A370" s="127" t="s">
        <v>8</v>
      </c>
      <c r="B370" s="128" t="s">
        <v>1867</v>
      </c>
      <c r="C370" s="127" t="s">
        <v>1038</v>
      </c>
      <c r="D370" s="127" t="s">
        <v>1868</v>
      </c>
      <c r="E370" s="127" t="s">
        <v>8</v>
      </c>
      <c r="F370" s="129"/>
      <c r="G370" s="128" t="s">
        <v>943</v>
      </c>
      <c r="H370" s="128" t="s">
        <v>1021</v>
      </c>
      <c r="I370" s="130">
        <v>43852</v>
      </c>
      <c r="J370" s="128">
        <v>800</v>
      </c>
      <c r="K370" s="128" t="s">
        <v>951</v>
      </c>
      <c r="L370" s="128" t="s">
        <v>946</v>
      </c>
      <c r="M370" s="128" t="s">
        <v>952</v>
      </c>
      <c r="N370" s="131">
        <v>21.99</v>
      </c>
      <c r="O370" s="126" t="str">
        <f t="shared" si="15"/>
        <v/>
      </c>
      <c r="R370" s="27" t="str">
        <f t="shared" si="16"/>
        <v/>
      </c>
      <c r="S370" s="27" t="str">
        <f>IF(O370="","",O370*(1-'Core List'!$Q$525))</f>
        <v/>
      </c>
    </row>
    <row r="371" spans="1:19" x14ac:dyDescent="0.3">
      <c r="A371" s="127" t="s">
        <v>8</v>
      </c>
      <c r="B371" s="128" t="s">
        <v>1869</v>
      </c>
      <c r="C371" s="127" t="s">
        <v>1870</v>
      </c>
      <c r="D371" s="127" t="s">
        <v>1871</v>
      </c>
      <c r="E371" s="127" t="s">
        <v>8</v>
      </c>
      <c r="F371" s="129"/>
      <c r="G371" s="128" t="s">
        <v>943</v>
      </c>
      <c r="H371" s="128" t="s">
        <v>1105</v>
      </c>
      <c r="I371" s="130">
        <v>43166</v>
      </c>
      <c r="J371" s="128">
        <v>650</v>
      </c>
      <c r="K371" s="128" t="s">
        <v>951</v>
      </c>
      <c r="L371" s="128" t="s">
        <v>946</v>
      </c>
      <c r="M371" s="128" t="s">
        <v>952</v>
      </c>
      <c r="N371" s="131">
        <v>19.989999999999998</v>
      </c>
      <c r="O371" s="126" t="str">
        <f t="shared" si="15"/>
        <v/>
      </c>
      <c r="R371" s="27" t="str">
        <f t="shared" si="16"/>
        <v/>
      </c>
      <c r="S371" s="27" t="str">
        <f>IF(O371="","",O371*(1-'Core List'!$Q$525))</f>
        <v/>
      </c>
    </row>
    <row r="372" spans="1:19" x14ac:dyDescent="0.3">
      <c r="A372" s="127" t="s">
        <v>8</v>
      </c>
      <c r="B372" s="128" t="s">
        <v>1872</v>
      </c>
      <c r="C372" s="127" t="s">
        <v>1873</v>
      </c>
      <c r="D372" s="127" t="s">
        <v>1874</v>
      </c>
      <c r="E372" s="127" t="s">
        <v>8</v>
      </c>
      <c r="F372" s="129"/>
      <c r="G372" s="128" t="s">
        <v>1327</v>
      </c>
      <c r="H372" s="128" t="s">
        <v>944</v>
      </c>
      <c r="I372" s="130">
        <v>43852</v>
      </c>
      <c r="J372" s="128">
        <v>640</v>
      </c>
      <c r="K372" s="128" t="s">
        <v>951</v>
      </c>
      <c r="L372" s="128" t="s">
        <v>946</v>
      </c>
      <c r="M372" s="128" t="s">
        <v>952</v>
      </c>
      <c r="N372" s="131">
        <v>12.99</v>
      </c>
      <c r="O372" s="126" t="str">
        <f t="shared" si="15"/>
        <v/>
      </c>
      <c r="R372" s="27" t="str">
        <f t="shared" si="16"/>
        <v/>
      </c>
      <c r="S372" s="27" t="str">
        <f>IF(O372="","",O372*(1-'Core List'!$Q$525))</f>
        <v/>
      </c>
    </row>
    <row r="373" spans="1:19" x14ac:dyDescent="0.3">
      <c r="A373" s="127" t="s">
        <v>8</v>
      </c>
      <c r="B373" s="128" t="s">
        <v>1875</v>
      </c>
      <c r="C373" s="127" t="s">
        <v>1873</v>
      </c>
      <c r="D373" s="127" t="s">
        <v>1874</v>
      </c>
      <c r="E373" s="127" t="s">
        <v>8</v>
      </c>
      <c r="F373" s="129"/>
      <c r="G373" s="128" t="s">
        <v>943</v>
      </c>
      <c r="H373" s="128" t="s">
        <v>944</v>
      </c>
      <c r="I373" s="130">
        <v>43852</v>
      </c>
      <c r="J373" s="128">
        <v>640</v>
      </c>
      <c r="K373" s="128" t="s">
        <v>951</v>
      </c>
      <c r="L373" s="128" t="s">
        <v>946</v>
      </c>
      <c r="M373" s="128" t="s">
        <v>952</v>
      </c>
      <c r="N373" s="131">
        <v>21.99</v>
      </c>
      <c r="O373" s="126" t="str">
        <f t="shared" si="15"/>
        <v/>
      </c>
      <c r="R373" s="27" t="str">
        <f t="shared" si="16"/>
        <v/>
      </c>
      <c r="S373" s="27" t="str">
        <f>IF(O373="","",O373*(1-'Core List'!$Q$525))</f>
        <v/>
      </c>
    </row>
    <row r="374" spans="1:19" x14ac:dyDescent="0.3">
      <c r="A374" s="127" t="s">
        <v>8</v>
      </c>
      <c r="B374" s="128" t="s">
        <v>1876</v>
      </c>
      <c r="C374" s="127" t="s">
        <v>961</v>
      </c>
      <c r="D374" s="127" t="s">
        <v>1877</v>
      </c>
      <c r="E374" s="127" t="s">
        <v>967</v>
      </c>
      <c r="F374" s="128">
        <v>4</v>
      </c>
      <c r="G374" s="128" t="s">
        <v>943</v>
      </c>
      <c r="H374" s="128" t="s">
        <v>944</v>
      </c>
      <c r="I374" s="130">
        <v>43607</v>
      </c>
      <c r="J374" s="128">
        <v>570</v>
      </c>
      <c r="K374" s="128" t="s">
        <v>951</v>
      </c>
      <c r="L374" s="128" t="s">
        <v>946</v>
      </c>
      <c r="M374" s="128" t="s">
        <v>952</v>
      </c>
      <c r="N374" s="131">
        <v>20.99</v>
      </c>
      <c r="O374" s="126" t="str">
        <f t="shared" si="15"/>
        <v/>
      </c>
      <c r="R374" s="27" t="str">
        <f t="shared" si="16"/>
        <v/>
      </c>
      <c r="S374" s="27" t="str">
        <f>IF(O374="","",O374*(1-'Core List'!$Q$525))</f>
        <v/>
      </c>
    </row>
    <row r="375" spans="1:19" x14ac:dyDescent="0.3">
      <c r="A375" s="127" t="s">
        <v>8</v>
      </c>
      <c r="B375" s="128" t="s">
        <v>1878</v>
      </c>
      <c r="C375" s="127" t="s">
        <v>961</v>
      </c>
      <c r="D375" s="127" t="s">
        <v>1877</v>
      </c>
      <c r="E375" s="127" t="s">
        <v>967</v>
      </c>
      <c r="F375" s="128">
        <v>4</v>
      </c>
      <c r="G375" s="128" t="s">
        <v>1327</v>
      </c>
      <c r="H375" s="128" t="s">
        <v>944</v>
      </c>
      <c r="I375" s="130">
        <v>43607</v>
      </c>
      <c r="J375" s="128">
        <v>570</v>
      </c>
      <c r="K375" s="128" t="s">
        <v>951</v>
      </c>
      <c r="L375" s="128" t="s">
        <v>946</v>
      </c>
      <c r="M375" s="128" t="s">
        <v>952</v>
      </c>
      <c r="N375" s="131">
        <v>12.99</v>
      </c>
      <c r="O375" s="126" t="str">
        <f t="shared" si="15"/>
        <v/>
      </c>
      <c r="R375" s="27" t="str">
        <f t="shared" si="16"/>
        <v/>
      </c>
      <c r="S375" s="27" t="str">
        <f>IF(O375="","",O375*(1-'Core List'!$Q$525))</f>
        <v/>
      </c>
    </row>
    <row r="376" spans="1:19" x14ac:dyDescent="0.3">
      <c r="A376" s="127" t="s">
        <v>8</v>
      </c>
      <c r="B376" s="128" t="s">
        <v>1879</v>
      </c>
      <c r="C376" s="127" t="s">
        <v>961</v>
      </c>
      <c r="D376" s="127" t="s">
        <v>1880</v>
      </c>
      <c r="E376" s="127" t="s">
        <v>967</v>
      </c>
      <c r="F376" s="128">
        <v>2</v>
      </c>
      <c r="G376" s="128" t="s">
        <v>1327</v>
      </c>
      <c r="H376" s="128" t="s">
        <v>944</v>
      </c>
      <c r="I376" s="130">
        <v>43607</v>
      </c>
      <c r="J376" s="128">
        <v>710</v>
      </c>
      <c r="K376" s="128" t="s">
        <v>951</v>
      </c>
      <c r="L376" s="128" t="s">
        <v>946</v>
      </c>
      <c r="M376" s="128" t="s">
        <v>952</v>
      </c>
      <c r="N376" s="131">
        <v>12.99</v>
      </c>
      <c r="O376" s="126" t="str">
        <f t="shared" si="15"/>
        <v/>
      </c>
      <c r="R376" s="27" t="str">
        <f t="shared" si="16"/>
        <v/>
      </c>
      <c r="S376" s="27" t="str">
        <f>IF(O376="","",O376*(1-'Core List'!$Q$525))</f>
        <v/>
      </c>
    </row>
    <row r="377" spans="1:19" x14ac:dyDescent="0.3">
      <c r="A377" s="127" t="s">
        <v>8</v>
      </c>
      <c r="B377" s="128" t="s">
        <v>1881</v>
      </c>
      <c r="C377" s="127" t="s">
        <v>961</v>
      </c>
      <c r="D377" s="127" t="s">
        <v>1880</v>
      </c>
      <c r="E377" s="127" t="s">
        <v>967</v>
      </c>
      <c r="F377" s="128">
        <v>2</v>
      </c>
      <c r="G377" s="128" t="s">
        <v>943</v>
      </c>
      <c r="H377" s="128" t="s">
        <v>944</v>
      </c>
      <c r="I377" s="130">
        <v>43607</v>
      </c>
      <c r="J377" s="128">
        <v>710</v>
      </c>
      <c r="K377" s="128" t="s">
        <v>951</v>
      </c>
      <c r="L377" s="128" t="s">
        <v>946</v>
      </c>
      <c r="M377" s="128" t="s">
        <v>952</v>
      </c>
      <c r="N377" s="131">
        <v>20.99</v>
      </c>
      <c r="O377" s="126" t="str">
        <f t="shared" si="15"/>
        <v/>
      </c>
      <c r="R377" s="27" t="str">
        <f t="shared" si="16"/>
        <v/>
      </c>
      <c r="S377" s="27" t="str">
        <f>IF(O377="","",O377*(1-'Core List'!$Q$525))</f>
        <v/>
      </c>
    </row>
    <row r="378" spans="1:19" x14ac:dyDescent="0.3">
      <c r="A378" s="127" t="s">
        <v>8</v>
      </c>
      <c r="B378" s="128" t="s">
        <v>1882</v>
      </c>
      <c r="C378" s="127" t="s">
        <v>961</v>
      </c>
      <c r="D378" s="127" t="s">
        <v>1883</v>
      </c>
      <c r="E378" s="127" t="s">
        <v>967</v>
      </c>
      <c r="F378" s="128">
        <v>3</v>
      </c>
      <c r="G378" s="128" t="s">
        <v>943</v>
      </c>
      <c r="H378" s="128" t="s">
        <v>944</v>
      </c>
      <c r="I378" s="130">
        <v>43607</v>
      </c>
      <c r="J378" s="128">
        <v>700</v>
      </c>
      <c r="K378" s="128" t="s">
        <v>951</v>
      </c>
      <c r="L378" s="128" t="s">
        <v>946</v>
      </c>
      <c r="M378" s="128" t="s">
        <v>952</v>
      </c>
      <c r="N378" s="131">
        <v>20.99</v>
      </c>
      <c r="O378" s="126" t="str">
        <f t="shared" si="15"/>
        <v/>
      </c>
      <c r="R378" s="27" t="str">
        <f t="shared" si="16"/>
        <v/>
      </c>
      <c r="S378" s="27" t="str">
        <f>IF(O378="","",O378*(1-'Core List'!$Q$525))</f>
        <v/>
      </c>
    </row>
    <row r="379" spans="1:19" x14ac:dyDescent="0.3">
      <c r="A379" s="127" t="s">
        <v>8</v>
      </c>
      <c r="B379" s="128" t="s">
        <v>1884</v>
      </c>
      <c r="C379" s="127" t="s">
        <v>961</v>
      </c>
      <c r="D379" s="127" t="s">
        <v>1883</v>
      </c>
      <c r="E379" s="127" t="s">
        <v>967</v>
      </c>
      <c r="F379" s="128">
        <v>3</v>
      </c>
      <c r="G379" s="128" t="s">
        <v>1327</v>
      </c>
      <c r="H379" s="128" t="s">
        <v>944</v>
      </c>
      <c r="I379" s="130">
        <v>43607</v>
      </c>
      <c r="J379" s="128">
        <v>700</v>
      </c>
      <c r="K379" s="128" t="s">
        <v>951</v>
      </c>
      <c r="L379" s="128" t="s">
        <v>946</v>
      </c>
      <c r="M379" s="128" t="s">
        <v>952</v>
      </c>
      <c r="N379" s="131">
        <v>12.99</v>
      </c>
      <c r="O379" s="126" t="str">
        <f t="shared" si="15"/>
        <v/>
      </c>
      <c r="R379" s="27" t="str">
        <f t="shared" si="16"/>
        <v/>
      </c>
      <c r="S379" s="27" t="str">
        <f>IF(O379="","",O379*(1-'Core List'!$Q$525))</f>
        <v/>
      </c>
    </row>
    <row r="380" spans="1:19" x14ac:dyDescent="0.3">
      <c r="A380" s="127" t="s">
        <v>8</v>
      </c>
      <c r="B380" s="128" t="s">
        <v>1885</v>
      </c>
      <c r="C380" s="127" t="s">
        <v>1886</v>
      </c>
      <c r="D380" s="127" t="s">
        <v>1887</v>
      </c>
      <c r="E380" s="127" t="s">
        <v>8</v>
      </c>
      <c r="F380" s="129"/>
      <c r="G380" s="128" t="s">
        <v>943</v>
      </c>
      <c r="H380" s="128" t="s">
        <v>944</v>
      </c>
      <c r="I380" s="130">
        <v>43810</v>
      </c>
      <c r="J380" s="128">
        <v>360</v>
      </c>
      <c r="K380" s="128" t="s">
        <v>951</v>
      </c>
      <c r="L380" s="128" t="s">
        <v>946</v>
      </c>
      <c r="M380" s="128" t="s">
        <v>952</v>
      </c>
      <c r="N380" s="131">
        <v>21.99</v>
      </c>
      <c r="O380" s="126" t="str">
        <f t="shared" si="15"/>
        <v/>
      </c>
      <c r="R380" s="27" t="str">
        <f t="shared" si="16"/>
        <v/>
      </c>
      <c r="S380" s="27" t="str">
        <f>IF(O380="","",O380*(1-'Core List'!$Q$525))</f>
        <v/>
      </c>
    </row>
    <row r="381" spans="1:19" x14ac:dyDescent="0.3">
      <c r="A381" s="127" t="s">
        <v>8</v>
      </c>
      <c r="B381" s="128" t="s">
        <v>1888</v>
      </c>
      <c r="C381" s="127" t="s">
        <v>1886</v>
      </c>
      <c r="D381" s="127" t="s">
        <v>1887</v>
      </c>
      <c r="E381" s="127" t="s">
        <v>8</v>
      </c>
      <c r="F381" s="129"/>
      <c r="G381" s="128" t="s">
        <v>1327</v>
      </c>
      <c r="H381" s="128" t="s">
        <v>944</v>
      </c>
      <c r="I381" s="130">
        <v>43810</v>
      </c>
      <c r="J381" s="128">
        <v>360</v>
      </c>
      <c r="K381" s="128" t="s">
        <v>951</v>
      </c>
      <c r="L381" s="128" t="s">
        <v>946</v>
      </c>
      <c r="M381" s="128" t="s">
        <v>952</v>
      </c>
      <c r="N381" s="131">
        <v>12.99</v>
      </c>
      <c r="O381" s="126" t="str">
        <f t="shared" si="15"/>
        <v/>
      </c>
      <c r="R381" s="27" t="str">
        <f t="shared" si="16"/>
        <v/>
      </c>
      <c r="S381" s="27" t="str">
        <f>IF(O381="","",O381*(1-'Core List'!$Q$525))</f>
        <v/>
      </c>
    </row>
    <row r="382" spans="1:19" x14ac:dyDescent="0.3">
      <c r="A382" s="127" t="s">
        <v>8</v>
      </c>
      <c r="B382" s="128" t="s">
        <v>1889</v>
      </c>
      <c r="C382" s="127" t="s">
        <v>1890</v>
      </c>
      <c r="D382" s="127" t="s">
        <v>1891</v>
      </c>
      <c r="E382" s="127" t="s">
        <v>8</v>
      </c>
      <c r="F382" s="129"/>
      <c r="G382" s="128" t="s">
        <v>943</v>
      </c>
      <c r="H382" s="128" t="s">
        <v>1084</v>
      </c>
      <c r="I382" s="130">
        <v>43503</v>
      </c>
      <c r="J382" s="128">
        <v>1200</v>
      </c>
      <c r="K382" s="128" t="s">
        <v>951</v>
      </c>
      <c r="L382" s="128" t="s">
        <v>946</v>
      </c>
      <c r="M382" s="128" t="s">
        <v>952</v>
      </c>
      <c r="N382" s="131">
        <v>20.99</v>
      </c>
      <c r="O382" s="126" t="str">
        <f t="shared" si="15"/>
        <v/>
      </c>
      <c r="R382" s="27" t="str">
        <f t="shared" si="16"/>
        <v/>
      </c>
      <c r="S382" s="27" t="str">
        <f>IF(O382="","",O382*(1-'Core List'!$Q$525))</f>
        <v/>
      </c>
    </row>
    <row r="383" spans="1:19" x14ac:dyDescent="0.3">
      <c r="A383" s="127" t="s">
        <v>8</v>
      </c>
      <c r="B383" s="128" t="s">
        <v>1892</v>
      </c>
      <c r="C383" s="127" t="s">
        <v>1893</v>
      </c>
      <c r="D383" s="127" t="s">
        <v>1894</v>
      </c>
      <c r="E383" s="127" t="s">
        <v>8</v>
      </c>
      <c r="F383" s="129"/>
      <c r="G383" s="128" t="s">
        <v>1327</v>
      </c>
      <c r="H383" s="128" t="s">
        <v>1552</v>
      </c>
      <c r="I383" s="130">
        <v>40226</v>
      </c>
      <c r="J383" s="128">
        <v>850</v>
      </c>
      <c r="K383" s="128" t="s">
        <v>951</v>
      </c>
      <c r="L383" s="128" t="s">
        <v>946</v>
      </c>
      <c r="M383" s="128" t="s">
        <v>952</v>
      </c>
      <c r="N383" s="131">
        <v>12.99</v>
      </c>
      <c r="O383" s="126" t="str">
        <f t="shared" si="15"/>
        <v/>
      </c>
      <c r="R383" s="27" t="str">
        <f t="shared" si="16"/>
        <v/>
      </c>
      <c r="S383" s="27" t="str">
        <f>IF(O383="","",O383*(1-'Core List'!$Q$525))</f>
        <v/>
      </c>
    </row>
    <row r="384" spans="1:19" x14ac:dyDescent="0.3">
      <c r="A384" s="127" t="s">
        <v>8</v>
      </c>
      <c r="B384" s="128" t="s">
        <v>1895</v>
      </c>
      <c r="C384" s="127" t="s">
        <v>1170</v>
      </c>
      <c r="D384" s="127" t="s">
        <v>1896</v>
      </c>
      <c r="E384" s="127" t="s">
        <v>1172</v>
      </c>
      <c r="F384" s="128">
        <v>2</v>
      </c>
      <c r="G384" s="128" t="s">
        <v>943</v>
      </c>
      <c r="H384" s="128" t="s">
        <v>1173</v>
      </c>
      <c r="I384" s="130">
        <v>40725</v>
      </c>
      <c r="J384" s="128">
        <v>870</v>
      </c>
      <c r="K384" s="128" t="s">
        <v>951</v>
      </c>
      <c r="L384" s="128" t="s">
        <v>946</v>
      </c>
      <c r="M384" s="128" t="s">
        <v>952</v>
      </c>
      <c r="N384" s="131">
        <v>19.989999999999998</v>
      </c>
      <c r="O384" s="126" t="str">
        <f t="shared" si="15"/>
        <v/>
      </c>
      <c r="R384" s="27" t="str">
        <f t="shared" si="16"/>
        <v/>
      </c>
      <c r="S384" s="27" t="str">
        <f>IF(O384="","",O384*(1-'Core List'!$Q$525))</f>
        <v/>
      </c>
    </row>
    <row r="385" spans="1:19" x14ac:dyDescent="0.3">
      <c r="A385" s="127" t="s">
        <v>8</v>
      </c>
      <c r="B385" s="128" t="s">
        <v>1897</v>
      </c>
      <c r="C385" s="127" t="s">
        <v>1898</v>
      </c>
      <c r="D385" s="127" t="s">
        <v>1899</v>
      </c>
      <c r="E385" s="127" t="s">
        <v>8</v>
      </c>
      <c r="F385" s="129"/>
      <c r="G385" s="128" t="s">
        <v>1327</v>
      </c>
      <c r="H385" s="128" t="s">
        <v>1900</v>
      </c>
      <c r="I385" s="130">
        <v>43152</v>
      </c>
      <c r="J385" s="128">
        <v>860</v>
      </c>
      <c r="K385" s="128" t="s">
        <v>1111</v>
      </c>
      <c r="L385" s="128" t="s">
        <v>946</v>
      </c>
      <c r="M385" s="128" t="s">
        <v>952</v>
      </c>
      <c r="N385" s="131">
        <v>12.99</v>
      </c>
      <c r="O385" s="126" t="str">
        <f t="shared" si="15"/>
        <v/>
      </c>
      <c r="R385" s="27" t="str">
        <f t="shared" si="16"/>
        <v/>
      </c>
      <c r="S385" s="27" t="str">
        <f>IF(O385="","",O385*(1-'Core List'!$Q$525))</f>
        <v/>
      </c>
    </row>
    <row r="386" spans="1:19" x14ac:dyDescent="0.3">
      <c r="A386" s="127" t="s">
        <v>8</v>
      </c>
      <c r="B386" s="128" t="s">
        <v>1901</v>
      </c>
      <c r="C386" s="127" t="s">
        <v>1898</v>
      </c>
      <c r="D386" s="127" t="s">
        <v>1899</v>
      </c>
      <c r="E386" s="127" t="s">
        <v>8</v>
      </c>
      <c r="F386" s="129"/>
      <c r="G386" s="128" t="s">
        <v>943</v>
      </c>
      <c r="H386" s="128" t="s">
        <v>1900</v>
      </c>
      <c r="I386" s="130">
        <v>42802</v>
      </c>
      <c r="J386" s="128">
        <v>860</v>
      </c>
      <c r="K386" s="128" t="s">
        <v>1111</v>
      </c>
      <c r="L386" s="128" t="s">
        <v>946</v>
      </c>
      <c r="M386" s="128" t="s">
        <v>952</v>
      </c>
      <c r="N386" s="131">
        <v>20</v>
      </c>
      <c r="O386" s="126" t="str">
        <f t="shared" si="15"/>
        <v/>
      </c>
      <c r="R386" s="27" t="str">
        <f t="shared" si="16"/>
        <v/>
      </c>
      <c r="S386" s="27" t="str">
        <f>IF(O386="","",O386*(1-'Core List'!$Q$525))</f>
        <v/>
      </c>
    </row>
    <row r="387" spans="1:19" x14ac:dyDescent="0.3">
      <c r="A387" s="127" t="s">
        <v>8</v>
      </c>
      <c r="B387" s="128" t="s">
        <v>1902</v>
      </c>
      <c r="C387" s="127" t="s">
        <v>1903</v>
      </c>
      <c r="D387" s="127" t="s">
        <v>1904</v>
      </c>
      <c r="E387" s="127" t="s">
        <v>8</v>
      </c>
      <c r="F387" s="129"/>
      <c r="G387" s="128" t="s">
        <v>1327</v>
      </c>
      <c r="H387" s="128" t="s">
        <v>1552</v>
      </c>
      <c r="I387" s="130">
        <v>40011</v>
      </c>
      <c r="J387" s="128">
        <v>980</v>
      </c>
      <c r="K387" s="128" t="s">
        <v>1559</v>
      </c>
      <c r="L387" s="128" t="s">
        <v>946</v>
      </c>
      <c r="M387" s="128" t="s">
        <v>952</v>
      </c>
      <c r="N387" s="131">
        <v>12.99</v>
      </c>
      <c r="O387" s="126" t="str">
        <f t="shared" si="15"/>
        <v/>
      </c>
      <c r="R387" s="27" t="str">
        <f t="shared" si="16"/>
        <v/>
      </c>
      <c r="S387" s="27" t="str">
        <f>IF(O387="","",O387*(1-'Core List'!$Q$525))</f>
        <v/>
      </c>
    </row>
    <row r="388" spans="1:19" x14ac:dyDescent="0.3">
      <c r="A388" s="127" t="s">
        <v>8</v>
      </c>
      <c r="B388" s="128" t="s">
        <v>1905</v>
      </c>
      <c r="C388" s="127" t="s">
        <v>1906</v>
      </c>
      <c r="D388" s="127" t="s">
        <v>1907</v>
      </c>
      <c r="E388" s="127" t="s">
        <v>8</v>
      </c>
      <c r="F388" s="129"/>
      <c r="G388" s="128" t="s">
        <v>1327</v>
      </c>
      <c r="H388" s="128" t="s">
        <v>1105</v>
      </c>
      <c r="I388" s="130">
        <v>38462</v>
      </c>
      <c r="J388" s="128">
        <v>710</v>
      </c>
      <c r="K388" s="128" t="s">
        <v>1908</v>
      </c>
      <c r="L388" s="128" t="s">
        <v>1112</v>
      </c>
      <c r="M388" s="128" t="s">
        <v>947</v>
      </c>
      <c r="N388" s="131">
        <v>12.99</v>
      </c>
      <c r="O388" s="126" t="str">
        <f t="shared" si="15"/>
        <v/>
      </c>
      <c r="R388" s="27" t="str">
        <f t="shared" si="16"/>
        <v/>
      </c>
      <c r="S388" s="27" t="str">
        <f>IF(O388="","",O388*(1-'Core List'!$Q$525))</f>
        <v/>
      </c>
    </row>
    <row r="389" spans="1:19" x14ac:dyDescent="0.3">
      <c r="A389" s="127" t="s">
        <v>8</v>
      </c>
      <c r="B389" s="128" t="s">
        <v>1909</v>
      </c>
      <c r="C389" s="127" t="s">
        <v>1910</v>
      </c>
      <c r="D389" s="127" t="s">
        <v>1911</v>
      </c>
      <c r="E389" s="127" t="s">
        <v>8</v>
      </c>
      <c r="F389" s="129"/>
      <c r="G389" s="128" t="s">
        <v>1327</v>
      </c>
      <c r="H389" s="128" t="s">
        <v>959</v>
      </c>
      <c r="I389" s="130">
        <v>43516</v>
      </c>
      <c r="J389" s="128">
        <v>730</v>
      </c>
      <c r="K389" s="128" t="s">
        <v>1660</v>
      </c>
      <c r="L389" s="128" t="s">
        <v>1112</v>
      </c>
      <c r="M389" s="128" t="s">
        <v>1004</v>
      </c>
      <c r="N389" s="131">
        <v>12.99</v>
      </c>
      <c r="O389" s="126" t="str">
        <f t="shared" si="15"/>
        <v/>
      </c>
      <c r="R389" s="27" t="str">
        <f t="shared" si="16"/>
        <v/>
      </c>
      <c r="S389" s="27" t="str">
        <f>IF(O389="","",O389*(1-'Core List'!$Q$525))</f>
        <v/>
      </c>
    </row>
    <row r="390" spans="1:19" x14ac:dyDescent="0.3">
      <c r="A390" s="127"/>
      <c r="B390" s="128" t="s">
        <v>1912</v>
      </c>
      <c r="C390" s="127" t="s">
        <v>1910</v>
      </c>
      <c r="D390" s="127" t="s">
        <v>1911</v>
      </c>
      <c r="E390" s="127" t="s">
        <v>8</v>
      </c>
      <c r="F390" s="129"/>
      <c r="G390" s="128" t="s">
        <v>943</v>
      </c>
      <c r="H390" s="128" t="s">
        <v>959</v>
      </c>
      <c r="I390" s="130">
        <v>43454</v>
      </c>
      <c r="J390" s="128">
        <v>730</v>
      </c>
      <c r="K390" s="128" t="s">
        <v>1660</v>
      </c>
      <c r="L390" s="128" t="s">
        <v>1112</v>
      </c>
      <c r="M390" s="128" t="s">
        <v>1004</v>
      </c>
      <c r="N390" s="131">
        <v>20.99</v>
      </c>
      <c r="O390" s="126" t="str">
        <f t="shared" si="15"/>
        <v/>
      </c>
      <c r="R390" s="27" t="str">
        <f t="shared" si="16"/>
        <v/>
      </c>
      <c r="S390" s="27" t="str">
        <f>IF(O390="","",O390*(1-'Core List'!$Q$525))</f>
        <v/>
      </c>
    </row>
    <row r="391" spans="1:19" x14ac:dyDescent="0.3">
      <c r="A391" s="127" t="s">
        <v>8</v>
      </c>
      <c r="B391" s="128" t="s">
        <v>1913</v>
      </c>
      <c r="C391" s="127" t="s">
        <v>1914</v>
      </c>
      <c r="D391" s="127" t="s">
        <v>1915</v>
      </c>
      <c r="E391" s="127" t="s">
        <v>8</v>
      </c>
      <c r="F391" s="129"/>
      <c r="G391" s="128" t="s">
        <v>943</v>
      </c>
      <c r="H391" s="128" t="s">
        <v>1084</v>
      </c>
      <c r="I391" s="130">
        <v>43872</v>
      </c>
      <c r="J391" s="129"/>
      <c r="K391" s="128" t="s">
        <v>991</v>
      </c>
      <c r="L391" s="128" t="s">
        <v>1112</v>
      </c>
      <c r="M391" s="128" t="s">
        <v>974</v>
      </c>
      <c r="N391" s="131">
        <v>21.99</v>
      </c>
      <c r="O391" s="126" t="str">
        <f t="shared" si="15"/>
        <v/>
      </c>
      <c r="R391" s="27" t="str">
        <f t="shared" si="16"/>
        <v/>
      </c>
      <c r="S391" s="27" t="str">
        <f>IF(O391="","",O391*(1-'Core List'!$Q$525))</f>
        <v/>
      </c>
    </row>
    <row r="392" spans="1:19" x14ac:dyDescent="0.3">
      <c r="A392" s="127" t="s">
        <v>8</v>
      </c>
      <c r="B392" s="128" t="s">
        <v>1916</v>
      </c>
      <c r="C392" s="127" t="s">
        <v>1663</v>
      </c>
      <c r="D392" s="127" t="s">
        <v>1917</v>
      </c>
      <c r="E392" s="127" t="s">
        <v>8</v>
      </c>
      <c r="F392" s="129"/>
      <c r="G392" s="128" t="s">
        <v>1327</v>
      </c>
      <c r="H392" s="128" t="s">
        <v>1552</v>
      </c>
      <c r="I392" s="130">
        <v>40135</v>
      </c>
      <c r="J392" s="128">
        <v>1050</v>
      </c>
      <c r="K392" s="128" t="s">
        <v>1660</v>
      </c>
      <c r="L392" s="128" t="s">
        <v>1112</v>
      </c>
      <c r="M392" s="128" t="s">
        <v>964</v>
      </c>
      <c r="N392" s="131">
        <v>12.99</v>
      </c>
      <c r="O392" s="126" t="str">
        <f t="shared" si="15"/>
        <v/>
      </c>
      <c r="R392" s="27" t="str">
        <f t="shared" si="16"/>
        <v/>
      </c>
      <c r="S392" s="27" t="str">
        <f>IF(O392="","",O392*(1-'Core List'!$Q$525))</f>
        <v/>
      </c>
    </row>
    <row r="393" spans="1:19" x14ac:dyDescent="0.3">
      <c r="A393" s="127" t="s">
        <v>8</v>
      </c>
      <c r="B393" s="128" t="s">
        <v>1918</v>
      </c>
      <c r="C393" s="127" t="s">
        <v>1919</v>
      </c>
      <c r="D393" s="127" t="s">
        <v>1920</v>
      </c>
      <c r="E393" s="127" t="s">
        <v>8</v>
      </c>
      <c r="F393" s="129"/>
      <c r="G393" s="128" t="s">
        <v>1327</v>
      </c>
      <c r="H393" s="128" t="s">
        <v>1552</v>
      </c>
      <c r="I393" s="130">
        <v>40681</v>
      </c>
      <c r="J393" s="128">
        <v>750</v>
      </c>
      <c r="K393" s="128" t="s">
        <v>1921</v>
      </c>
      <c r="L393" s="128" t="s">
        <v>1112</v>
      </c>
      <c r="M393" s="128" t="s">
        <v>964</v>
      </c>
      <c r="N393" s="131">
        <v>14.99</v>
      </c>
      <c r="O393" s="126" t="str">
        <f t="shared" ref="O393:O456" si="17">IF(A393="","",N393*A393)</f>
        <v/>
      </c>
      <c r="R393" s="27" t="str">
        <f t="shared" si="16"/>
        <v/>
      </c>
      <c r="S393" s="27" t="str">
        <f>IF(O393="","",O393*(1-'Core List'!$Q$525))</f>
        <v/>
      </c>
    </row>
    <row r="394" spans="1:19" x14ac:dyDescent="0.3">
      <c r="A394" s="127" t="s">
        <v>8</v>
      </c>
      <c r="B394" s="128" t="s">
        <v>1922</v>
      </c>
      <c r="C394" s="127" t="s">
        <v>1923</v>
      </c>
      <c r="D394" s="127" t="s">
        <v>1924</v>
      </c>
      <c r="E394" s="127" t="s">
        <v>8</v>
      </c>
      <c r="F394" s="129"/>
      <c r="G394" s="128" t="s">
        <v>1327</v>
      </c>
      <c r="H394" s="128" t="s">
        <v>1552</v>
      </c>
      <c r="I394" s="130">
        <v>39981</v>
      </c>
      <c r="J394" s="128">
        <v>940</v>
      </c>
      <c r="K394" s="128" t="s">
        <v>1921</v>
      </c>
      <c r="L394" s="128" t="s">
        <v>1112</v>
      </c>
      <c r="M394" s="128" t="s">
        <v>964</v>
      </c>
      <c r="N394" s="131">
        <v>12.99</v>
      </c>
      <c r="O394" s="126" t="str">
        <f t="shared" si="17"/>
        <v/>
      </c>
      <c r="R394" s="27" t="str">
        <f t="shared" ref="R394:R457" si="18">IF(O394="","",B394)</f>
        <v/>
      </c>
      <c r="S394" s="27" t="str">
        <f>IF(O394="","",O394*(1-'Core List'!$Q$525))</f>
        <v/>
      </c>
    </row>
    <row r="395" spans="1:19" x14ac:dyDescent="0.3">
      <c r="A395" s="127" t="s">
        <v>8</v>
      </c>
      <c r="B395" s="128" t="s">
        <v>1925</v>
      </c>
      <c r="C395" s="127" t="s">
        <v>1926</v>
      </c>
      <c r="D395" s="127" t="s">
        <v>1927</v>
      </c>
      <c r="E395" s="127" t="s">
        <v>8</v>
      </c>
      <c r="F395" s="129"/>
      <c r="G395" s="128" t="s">
        <v>1327</v>
      </c>
      <c r="H395" s="128" t="s">
        <v>1316</v>
      </c>
      <c r="I395" s="130">
        <v>40011</v>
      </c>
      <c r="J395" s="128">
        <v>760</v>
      </c>
      <c r="K395" s="128" t="s">
        <v>1921</v>
      </c>
      <c r="L395" s="128" t="s">
        <v>1112</v>
      </c>
      <c r="M395" s="128" t="s">
        <v>964</v>
      </c>
      <c r="N395" s="131">
        <v>12.99</v>
      </c>
      <c r="O395" s="126" t="str">
        <f t="shared" si="17"/>
        <v/>
      </c>
      <c r="R395" s="27" t="str">
        <f t="shared" si="18"/>
        <v/>
      </c>
      <c r="S395" s="27" t="str">
        <f>IF(O395="","",O395*(1-'Core List'!$Q$525))</f>
        <v/>
      </c>
    </row>
    <row r="396" spans="1:19" x14ac:dyDescent="0.3">
      <c r="A396" s="127" t="s">
        <v>8</v>
      </c>
      <c r="B396" s="128" t="s">
        <v>1928</v>
      </c>
      <c r="C396" s="127" t="s">
        <v>1392</v>
      </c>
      <c r="D396" s="127" t="s">
        <v>1929</v>
      </c>
      <c r="E396" s="127" t="s">
        <v>8</v>
      </c>
      <c r="F396" s="129"/>
      <c r="G396" s="128" t="s">
        <v>943</v>
      </c>
      <c r="H396" s="128" t="s">
        <v>1211</v>
      </c>
      <c r="I396" s="130">
        <v>43901</v>
      </c>
      <c r="J396" s="128">
        <v>730</v>
      </c>
      <c r="K396" s="128" t="s">
        <v>1309</v>
      </c>
      <c r="L396" s="128" t="s">
        <v>1112</v>
      </c>
      <c r="M396" s="128" t="s">
        <v>1123</v>
      </c>
      <c r="N396" s="131">
        <v>21.99</v>
      </c>
      <c r="O396" s="126" t="str">
        <f t="shared" si="17"/>
        <v/>
      </c>
      <c r="R396" s="27" t="str">
        <f t="shared" si="18"/>
        <v/>
      </c>
      <c r="S396" s="27" t="str">
        <f>IF(O396="","",O396*(1-'Core List'!$Q$525))</f>
        <v/>
      </c>
    </row>
    <row r="397" spans="1:19" x14ac:dyDescent="0.3">
      <c r="A397" s="127" t="s">
        <v>8</v>
      </c>
      <c r="B397" s="128" t="s">
        <v>1930</v>
      </c>
      <c r="C397" s="127" t="s">
        <v>1346</v>
      </c>
      <c r="D397" s="127" t="s">
        <v>1931</v>
      </c>
      <c r="E397" s="127" t="s">
        <v>8</v>
      </c>
      <c r="F397" s="129"/>
      <c r="G397" s="128" t="s">
        <v>943</v>
      </c>
      <c r="H397" s="128" t="s">
        <v>1105</v>
      </c>
      <c r="I397" s="130">
        <v>43649</v>
      </c>
      <c r="J397" s="128">
        <v>670</v>
      </c>
      <c r="K397" s="128" t="s">
        <v>1309</v>
      </c>
      <c r="L397" s="128" t="s">
        <v>1112</v>
      </c>
      <c r="M397" s="128" t="s">
        <v>1123</v>
      </c>
      <c r="N397" s="131">
        <v>24.99</v>
      </c>
      <c r="O397" s="126" t="str">
        <f t="shared" si="17"/>
        <v/>
      </c>
      <c r="R397" s="27" t="str">
        <f t="shared" si="18"/>
        <v/>
      </c>
      <c r="S397" s="27" t="str">
        <f>IF(O397="","",O397*(1-'Core List'!$Q$525))</f>
        <v/>
      </c>
    </row>
    <row r="398" spans="1:19" x14ac:dyDescent="0.3">
      <c r="A398" s="127" t="s">
        <v>8</v>
      </c>
      <c r="B398" s="128" t="s">
        <v>1932</v>
      </c>
      <c r="C398" s="127" t="s">
        <v>1346</v>
      </c>
      <c r="D398" s="127" t="s">
        <v>1933</v>
      </c>
      <c r="E398" s="127" t="s">
        <v>8</v>
      </c>
      <c r="F398" s="129"/>
      <c r="G398" s="128" t="s">
        <v>943</v>
      </c>
      <c r="H398" s="128" t="s">
        <v>1282</v>
      </c>
      <c r="I398" s="130">
        <v>43166</v>
      </c>
      <c r="J398" s="129"/>
      <c r="K398" s="128" t="s">
        <v>1309</v>
      </c>
      <c r="L398" s="128" t="s">
        <v>1112</v>
      </c>
      <c r="M398" s="128" t="s">
        <v>1123</v>
      </c>
      <c r="N398" s="131">
        <v>21.99</v>
      </c>
      <c r="O398" s="126" t="str">
        <f t="shared" si="17"/>
        <v/>
      </c>
      <c r="R398" s="27" t="str">
        <f t="shared" si="18"/>
        <v/>
      </c>
      <c r="S398" s="27" t="str">
        <f>IF(O398="","",O398*(1-'Core List'!$Q$525))</f>
        <v/>
      </c>
    </row>
    <row r="399" spans="1:19" x14ac:dyDescent="0.3">
      <c r="A399" s="127" t="s">
        <v>8</v>
      </c>
      <c r="B399" s="128" t="s">
        <v>1934</v>
      </c>
      <c r="C399" s="127" t="s">
        <v>1935</v>
      </c>
      <c r="D399" s="127" t="s">
        <v>1936</v>
      </c>
      <c r="E399" s="127" t="s">
        <v>8</v>
      </c>
      <c r="F399" s="129"/>
      <c r="G399" s="128" t="s">
        <v>943</v>
      </c>
      <c r="H399" s="128" t="s">
        <v>1105</v>
      </c>
      <c r="I399" s="130">
        <v>43152</v>
      </c>
      <c r="J399" s="128">
        <v>720</v>
      </c>
      <c r="K399" s="128" t="s">
        <v>1309</v>
      </c>
      <c r="L399" s="128" t="s">
        <v>1112</v>
      </c>
      <c r="M399" s="128" t="s">
        <v>1123</v>
      </c>
      <c r="N399" s="131">
        <v>19.989999999999998</v>
      </c>
      <c r="O399" s="126" t="str">
        <f t="shared" si="17"/>
        <v/>
      </c>
      <c r="R399" s="27" t="str">
        <f t="shared" si="18"/>
        <v/>
      </c>
      <c r="S399" s="27" t="str">
        <f>IF(O399="","",O399*(1-'Core List'!$Q$525))</f>
        <v/>
      </c>
    </row>
    <row r="400" spans="1:19" x14ac:dyDescent="0.3">
      <c r="A400" s="127" t="s">
        <v>8</v>
      </c>
      <c r="B400" s="128" t="s">
        <v>1937</v>
      </c>
      <c r="C400" s="127" t="s">
        <v>1903</v>
      </c>
      <c r="D400" s="127" t="s">
        <v>1938</v>
      </c>
      <c r="E400" s="127" t="s">
        <v>8</v>
      </c>
      <c r="F400" s="129"/>
      <c r="G400" s="128" t="s">
        <v>1327</v>
      </c>
      <c r="H400" s="128" t="s">
        <v>1552</v>
      </c>
      <c r="I400" s="130">
        <v>39981</v>
      </c>
      <c r="J400" s="128">
        <v>990</v>
      </c>
      <c r="K400" s="128" t="s">
        <v>1106</v>
      </c>
      <c r="L400" s="128" t="s">
        <v>1112</v>
      </c>
      <c r="M400" s="128" t="s">
        <v>1939</v>
      </c>
      <c r="N400" s="131">
        <v>13.99</v>
      </c>
      <c r="O400" s="126" t="str">
        <f t="shared" si="17"/>
        <v/>
      </c>
      <c r="R400" s="27" t="str">
        <f t="shared" si="18"/>
        <v/>
      </c>
      <c r="S400" s="27" t="str">
        <f>IF(O400="","",O400*(1-'Core List'!$Q$525))</f>
        <v/>
      </c>
    </row>
    <row r="401" spans="1:19" x14ac:dyDescent="0.3">
      <c r="A401" s="127" t="s">
        <v>8</v>
      </c>
      <c r="B401" s="128" t="s">
        <v>1940</v>
      </c>
      <c r="C401" s="127" t="s">
        <v>1941</v>
      </c>
      <c r="D401" s="127" t="s">
        <v>1942</v>
      </c>
      <c r="E401" s="127" t="s">
        <v>8</v>
      </c>
      <c r="F401" s="129"/>
      <c r="G401" s="128" t="s">
        <v>1327</v>
      </c>
      <c r="H401" s="128" t="s">
        <v>1552</v>
      </c>
      <c r="I401" s="130">
        <v>40648</v>
      </c>
      <c r="J401" s="128">
        <v>1030</v>
      </c>
      <c r="K401" s="128" t="s">
        <v>1106</v>
      </c>
      <c r="L401" s="128" t="s">
        <v>1112</v>
      </c>
      <c r="M401" s="128" t="s">
        <v>1939</v>
      </c>
      <c r="N401" s="131">
        <v>13.99</v>
      </c>
      <c r="O401" s="126" t="str">
        <f t="shared" si="17"/>
        <v/>
      </c>
      <c r="R401" s="27" t="str">
        <f t="shared" si="18"/>
        <v/>
      </c>
      <c r="S401" s="27" t="str">
        <f>IF(O401="","",O401*(1-'Core List'!$Q$525))</f>
        <v/>
      </c>
    </row>
    <row r="402" spans="1:19" x14ac:dyDescent="0.3">
      <c r="A402" s="127" t="s">
        <v>8</v>
      </c>
      <c r="B402" s="128" t="s">
        <v>1943</v>
      </c>
      <c r="C402" s="127" t="s">
        <v>1944</v>
      </c>
      <c r="D402" s="127" t="s">
        <v>1945</v>
      </c>
      <c r="E402" s="127" t="s">
        <v>8</v>
      </c>
      <c r="F402" s="129"/>
      <c r="G402" s="128" t="s">
        <v>1327</v>
      </c>
      <c r="H402" s="128" t="s">
        <v>1021</v>
      </c>
      <c r="I402" s="130">
        <v>43152</v>
      </c>
      <c r="J402" s="128">
        <v>770</v>
      </c>
      <c r="K402" s="128" t="s">
        <v>1553</v>
      </c>
      <c r="L402" s="128" t="s">
        <v>1112</v>
      </c>
      <c r="M402" s="128" t="s">
        <v>952</v>
      </c>
      <c r="N402" s="131">
        <v>12.99</v>
      </c>
      <c r="O402" s="126" t="str">
        <f t="shared" si="17"/>
        <v/>
      </c>
      <c r="R402" s="27" t="str">
        <f t="shared" si="18"/>
        <v/>
      </c>
      <c r="S402" s="27" t="str">
        <f>IF(O402="","",O402*(1-'Core List'!$Q$525))</f>
        <v/>
      </c>
    </row>
    <row r="403" spans="1:19" x14ac:dyDescent="0.3">
      <c r="A403" s="127" t="s">
        <v>8</v>
      </c>
      <c r="B403" s="128" t="s">
        <v>1946</v>
      </c>
      <c r="C403" s="127" t="s">
        <v>1947</v>
      </c>
      <c r="D403" s="127" t="s">
        <v>1945</v>
      </c>
      <c r="E403" s="127" t="s">
        <v>8</v>
      </c>
      <c r="F403" s="129"/>
      <c r="G403" s="128" t="s">
        <v>943</v>
      </c>
      <c r="H403" s="128" t="s">
        <v>1021</v>
      </c>
      <c r="I403" s="130">
        <v>42802</v>
      </c>
      <c r="J403" s="128">
        <v>770</v>
      </c>
      <c r="K403" s="128" t="s">
        <v>1553</v>
      </c>
      <c r="L403" s="128" t="s">
        <v>1112</v>
      </c>
      <c r="M403" s="128" t="s">
        <v>952</v>
      </c>
      <c r="N403" s="131">
        <v>20.99</v>
      </c>
      <c r="O403" s="126" t="str">
        <f t="shared" si="17"/>
        <v/>
      </c>
      <c r="R403" s="27" t="str">
        <f t="shared" si="18"/>
        <v/>
      </c>
      <c r="S403" s="27" t="str">
        <f>IF(O403="","",O403*(1-'Core List'!$Q$525))</f>
        <v/>
      </c>
    </row>
    <row r="404" spans="1:19" x14ac:dyDescent="0.3">
      <c r="A404" s="127" t="s">
        <v>8</v>
      </c>
      <c r="B404" s="128" t="s">
        <v>1948</v>
      </c>
      <c r="C404" s="127" t="s">
        <v>1949</v>
      </c>
      <c r="D404" s="127" t="s">
        <v>1950</v>
      </c>
      <c r="E404" s="127" t="s">
        <v>8</v>
      </c>
      <c r="F404" s="129"/>
      <c r="G404" s="128" t="s">
        <v>1327</v>
      </c>
      <c r="H404" s="128" t="s">
        <v>1021</v>
      </c>
      <c r="I404" s="130">
        <v>43152</v>
      </c>
      <c r="J404" s="128">
        <v>1020</v>
      </c>
      <c r="K404" s="128" t="s">
        <v>1106</v>
      </c>
      <c r="L404" s="128" t="s">
        <v>947</v>
      </c>
      <c r="M404" s="128" t="s">
        <v>974</v>
      </c>
      <c r="N404" s="131">
        <v>12.99</v>
      </c>
      <c r="O404" s="126" t="str">
        <f t="shared" si="17"/>
        <v/>
      </c>
      <c r="R404" s="27" t="str">
        <f t="shared" si="18"/>
        <v/>
      </c>
      <c r="S404" s="27" t="str">
        <f>IF(O404="","",O404*(1-'Core List'!$Q$525))</f>
        <v/>
      </c>
    </row>
    <row r="405" spans="1:19" x14ac:dyDescent="0.3">
      <c r="A405" s="127" t="s">
        <v>8</v>
      </c>
      <c r="B405" s="128" t="s">
        <v>1951</v>
      </c>
      <c r="C405" s="127" t="s">
        <v>1949</v>
      </c>
      <c r="D405" s="127" t="s">
        <v>1950</v>
      </c>
      <c r="E405" s="127" t="s">
        <v>8</v>
      </c>
      <c r="F405" s="129"/>
      <c r="G405" s="128" t="s">
        <v>943</v>
      </c>
      <c r="H405" s="128" t="s">
        <v>1021</v>
      </c>
      <c r="I405" s="130">
        <v>42802</v>
      </c>
      <c r="J405" s="128">
        <v>1020</v>
      </c>
      <c r="K405" s="128" t="s">
        <v>1106</v>
      </c>
      <c r="L405" s="128" t="s">
        <v>947</v>
      </c>
      <c r="M405" s="128" t="s">
        <v>974</v>
      </c>
      <c r="N405" s="131">
        <v>19.95</v>
      </c>
      <c r="O405" s="126" t="str">
        <f t="shared" si="17"/>
        <v/>
      </c>
      <c r="R405" s="27" t="str">
        <f t="shared" si="18"/>
        <v/>
      </c>
      <c r="S405" s="27" t="str">
        <f>IF(O405="","",O405*(1-'Core List'!$Q$525))</f>
        <v/>
      </c>
    </row>
    <row r="406" spans="1:19" x14ac:dyDescent="0.3">
      <c r="A406" s="127" t="s">
        <v>8</v>
      </c>
      <c r="B406" s="128" t="s">
        <v>1952</v>
      </c>
      <c r="C406" s="127" t="s">
        <v>1953</v>
      </c>
      <c r="D406" s="127" t="s">
        <v>1954</v>
      </c>
      <c r="E406" s="127" t="s">
        <v>8</v>
      </c>
      <c r="F406" s="129"/>
      <c r="G406" s="128" t="s">
        <v>1327</v>
      </c>
      <c r="H406" s="128" t="s">
        <v>1955</v>
      </c>
      <c r="I406" s="130">
        <v>42830</v>
      </c>
      <c r="J406" s="128">
        <v>950</v>
      </c>
      <c r="K406" s="128" t="s">
        <v>1956</v>
      </c>
      <c r="L406" s="128" t="s">
        <v>947</v>
      </c>
      <c r="M406" s="128" t="s">
        <v>964</v>
      </c>
      <c r="N406" s="131">
        <v>14.99</v>
      </c>
      <c r="O406" s="126" t="str">
        <f t="shared" si="17"/>
        <v/>
      </c>
      <c r="R406" s="27" t="str">
        <f t="shared" si="18"/>
        <v/>
      </c>
      <c r="S406" s="27" t="str">
        <f>IF(O406="","",O406*(1-'Core List'!$Q$525))</f>
        <v/>
      </c>
    </row>
    <row r="407" spans="1:19" x14ac:dyDescent="0.3">
      <c r="A407" s="127" t="s">
        <v>8</v>
      </c>
      <c r="B407" s="128" t="s">
        <v>1957</v>
      </c>
      <c r="C407" s="127" t="s">
        <v>1953</v>
      </c>
      <c r="D407" s="127" t="s">
        <v>1954</v>
      </c>
      <c r="E407" s="127" t="s">
        <v>8</v>
      </c>
      <c r="F407" s="129"/>
      <c r="G407" s="128" t="s">
        <v>943</v>
      </c>
      <c r="H407" s="128" t="s">
        <v>1955</v>
      </c>
      <c r="I407" s="130">
        <v>42830</v>
      </c>
      <c r="J407" s="128">
        <v>950</v>
      </c>
      <c r="K407" s="128" t="s">
        <v>1956</v>
      </c>
      <c r="L407" s="128" t="s">
        <v>947</v>
      </c>
      <c r="M407" s="128" t="s">
        <v>964</v>
      </c>
      <c r="N407" s="131">
        <v>22.95</v>
      </c>
      <c r="O407" s="126" t="str">
        <f t="shared" si="17"/>
        <v/>
      </c>
      <c r="R407" s="27" t="str">
        <f t="shared" si="18"/>
        <v/>
      </c>
      <c r="S407" s="27" t="str">
        <f>IF(O407="","",O407*(1-'Core List'!$Q$525))</f>
        <v/>
      </c>
    </row>
    <row r="408" spans="1:19" x14ac:dyDescent="0.3">
      <c r="A408" s="127" t="s">
        <v>8</v>
      </c>
      <c r="B408" s="128" t="s">
        <v>1958</v>
      </c>
      <c r="C408" s="127" t="s">
        <v>1959</v>
      </c>
      <c r="D408" s="127" t="s">
        <v>1960</v>
      </c>
      <c r="E408" s="127" t="s">
        <v>8</v>
      </c>
      <c r="F408" s="129"/>
      <c r="G408" s="128" t="s">
        <v>943</v>
      </c>
      <c r="H408" s="128" t="s">
        <v>1961</v>
      </c>
      <c r="I408" s="130">
        <v>42389</v>
      </c>
      <c r="J408" s="128">
        <v>1090</v>
      </c>
      <c r="K408" s="128" t="s">
        <v>1962</v>
      </c>
      <c r="L408" s="128" t="s">
        <v>947</v>
      </c>
      <c r="M408" s="128" t="s">
        <v>1123</v>
      </c>
      <c r="N408" s="131">
        <v>28</v>
      </c>
      <c r="O408" s="126" t="str">
        <f t="shared" si="17"/>
        <v/>
      </c>
      <c r="R408" s="27" t="str">
        <f t="shared" si="18"/>
        <v/>
      </c>
      <c r="S408" s="27" t="str">
        <f>IF(O408="","",O408*(1-'Core List'!$Q$525))</f>
        <v/>
      </c>
    </row>
    <row r="409" spans="1:19" x14ac:dyDescent="0.3">
      <c r="A409" s="127" t="s">
        <v>8</v>
      </c>
      <c r="B409" s="128" t="s">
        <v>1963</v>
      </c>
      <c r="C409" s="127" t="s">
        <v>1964</v>
      </c>
      <c r="D409" s="127" t="s">
        <v>1965</v>
      </c>
      <c r="E409" s="127" t="s">
        <v>8</v>
      </c>
      <c r="F409" s="129"/>
      <c r="G409" s="128" t="s">
        <v>943</v>
      </c>
      <c r="H409" s="128" t="s">
        <v>1552</v>
      </c>
      <c r="I409" s="130">
        <v>43593</v>
      </c>
      <c r="J409" s="128">
        <v>870</v>
      </c>
      <c r="K409" s="128" t="s">
        <v>1966</v>
      </c>
      <c r="L409" s="128" t="s">
        <v>947</v>
      </c>
      <c r="M409" s="128" t="s">
        <v>1123</v>
      </c>
      <c r="N409" s="131">
        <v>24.99</v>
      </c>
      <c r="O409" s="126" t="str">
        <f t="shared" si="17"/>
        <v/>
      </c>
      <c r="R409" s="27" t="str">
        <f t="shared" si="18"/>
        <v/>
      </c>
      <c r="S409" s="27" t="str">
        <f>IF(O409="","",O409*(1-'Core List'!$Q$525))</f>
        <v/>
      </c>
    </row>
    <row r="410" spans="1:19" x14ac:dyDescent="0.3">
      <c r="A410" s="127" t="s">
        <v>8</v>
      </c>
      <c r="B410" s="128" t="s">
        <v>1967</v>
      </c>
      <c r="C410" s="127" t="s">
        <v>1964</v>
      </c>
      <c r="D410" s="127" t="s">
        <v>1965</v>
      </c>
      <c r="E410" s="127" t="s">
        <v>8</v>
      </c>
      <c r="F410" s="129"/>
      <c r="G410" s="128" t="s">
        <v>1327</v>
      </c>
      <c r="H410" s="128" t="s">
        <v>1552</v>
      </c>
      <c r="I410" s="130">
        <v>43593</v>
      </c>
      <c r="J410" s="128">
        <v>870</v>
      </c>
      <c r="K410" s="128" t="s">
        <v>1966</v>
      </c>
      <c r="L410" s="128" t="s">
        <v>947</v>
      </c>
      <c r="M410" s="128" t="s">
        <v>1123</v>
      </c>
      <c r="N410" s="131">
        <v>12.99</v>
      </c>
      <c r="O410" s="126" t="str">
        <f t="shared" si="17"/>
        <v/>
      </c>
      <c r="R410" s="27" t="str">
        <f t="shared" si="18"/>
        <v/>
      </c>
      <c r="S410" s="27" t="str">
        <f>IF(O410="","",O410*(1-'Core List'!$Q$525))</f>
        <v/>
      </c>
    </row>
    <row r="411" spans="1:19" x14ac:dyDescent="0.3">
      <c r="A411" s="127" t="s">
        <v>8</v>
      </c>
      <c r="B411" s="128" t="s">
        <v>1968</v>
      </c>
      <c r="C411" s="127" t="s">
        <v>1969</v>
      </c>
      <c r="D411" s="127" t="s">
        <v>1970</v>
      </c>
      <c r="E411" s="127" t="s">
        <v>1970</v>
      </c>
      <c r="F411" s="128">
        <v>1</v>
      </c>
      <c r="G411" s="128" t="s">
        <v>943</v>
      </c>
      <c r="H411" s="128" t="s">
        <v>1211</v>
      </c>
      <c r="I411" s="130">
        <v>40422</v>
      </c>
      <c r="J411" s="128">
        <v>600</v>
      </c>
      <c r="K411" s="128" t="s">
        <v>1966</v>
      </c>
      <c r="L411" s="128" t="s">
        <v>947</v>
      </c>
      <c r="M411" s="128" t="s">
        <v>1123</v>
      </c>
      <c r="N411" s="131">
        <v>20.99</v>
      </c>
      <c r="O411" s="126" t="str">
        <f t="shared" si="17"/>
        <v/>
      </c>
      <c r="R411" s="27" t="str">
        <f t="shared" si="18"/>
        <v/>
      </c>
      <c r="S411" s="27" t="str">
        <f>IF(O411="","",O411*(1-'Core List'!$Q$525))</f>
        <v/>
      </c>
    </row>
    <row r="412" spans="1:19" x14ac:dyDescent="0.3">
      <c r="A412" s="127" t="s">
        <v>8</v>
      </c>
      <c r="B412" s="128" t="s">
        <v>1971</v>
      </c>
      <c r="C412" s="127" t="s">
        <v>1972</v>
      </c>
      <c r="D412" s="127" t="s">
        <v>1973</v>
      </c>
      <c r="E412" s="127" t="s">
        <v>8</v>
      </c>
      <c r="F412" s="129"/>
      <c r="G412" s="128" t="s">
        <v>1327</v>
      </c>
      <c r="H412" s="128" t="s">
        <v>944</v>
      </c>
      <c r="I412" s="130">
        <v>43516</v>
      </c>
      <c r="J412" s="128">
        <v>930</v>
      </c>
      <c r="K412" s="128" t="s">
        <v>1966</v>
      </c>
      <c r="L412" s="128" t="s">
        <v>947</v>
      </c>
      <c r="M412" s="128" t="s">
        <v>1123</v>
      </c>
      <c r="N412" s="131">
        <v>12.99</v>
      </c>
      <c r="O412" s="126" t="str">
        <f t="shared" si="17"/>
        <v/>
      </c>
      <c r="R412" s="27" t="str">
        <f t="shared" si="18"/>
        <v/>
      </c>
      <c r="S412" s="27" t="str">
        <f>IF(O412="","",O412*(1-'Core List'!$Q$525))</f>
        <v/>
      </c>
    </row>
    <row r="413" spans="1:19" x14ac:dyDescent="0.3">
      <c r="A413" s="127" t="s">
        <v>8</v>
      </c>
      <c r="B413" s="128" t="s">
        <v>1974</v>
      </c>
      <c r="C413" s="127" t="s">
        <v>1972</v>
      </c>
      <c r="D413" s="127" t="s">
        <v>1973</v>
      </c>
      <c r="E413" s="127" t="s">
        <v>8</v>
      </c>
      <c r="F413" s="129"/>
      <c r="G413" s="128" t="s">
        <v>943</v>
      </c>
      <c r="H413" s="128" t="s">
        <v>944</v>
      </c>
      <c r="I413" s="130">
        <v>43454</v>
      </c>
      <c r="J413" s="128">
        <v>930</v>
      </c>
      <c r="K413" s="128" t="s">
        <v>1966</v>
      </c>
      <c r="L413" s="128" t="s">
        <v>947</v>
      </c>
      <c r="M413" s="128" t="s">
        <v>1123</v>
      </c>
      <c r="N413" s="131">
        <v>20.99</v>
      </c>
      <c r="O413" s="126" t="str">
        <f t="shared" si="17"/>
        <v/>
      </c>
      <c r="R413" s="27" t="str">
        <f t="shared" si="18"/>
        <v/>
      </c>
      <c r="S413" s="27" t="str">
        <f>IF(O413="","",O413*(1-'Core List'!$Q$525))</f>
        <v/>
      </c>
    </row>
    <row r="414" spans="1:19" x14ac:dyDescent="0.3">
      <c r="A414" s="127" t="s">
        <v>8</v>
      </c>
      <c r="B414" s="128" t="s">
        <v>1975</v>
      </c>
      <c r="C414" s="127" t="s">
        <v>1976</v>
      </c>
      <c r="D414" s="127" t="s">
        <v>1977</v>
      </c>
      <c r="E414" s="127" t="s">
        <v>1978</v>
      </c>
      <c r="F414" s="128">
        <v>12</v>
      </c>
      <c r="G414" s="128" t="s">
        <v>943</v>
      </c>
      <c r="H414" s="128" t="s">
        <v>1979</v>
      </c>
      <c r="I414" s="130">
        <v>41976</v>
      </c>
      <c r="J414" s="128">
        <v>780</v>
      </c>
      <c r="K414" s="128" t="s">
        <v>1309</v>
      </c>
      <c r="L414" s="128" t="s">
        <v>947</v>
      </c>
      <c r="M414" s="128" t="s">
        <v>1123</v>
      </c>
      <c r="N414" s="131">
        <v>21.99</v>
      </c>
      <c r="O414" s="126" t="str">
        <f t="shared" si="17"/>
        <v/>
      </c>
      <c r="R414" s="27" t="str">
        <f t="shared" si="18"/>
        <v/>
      </c>
      <c r="S414" s="27" t="str">
        <f>IF(O414="","",O414*(1-'Core List'!$Q$525))</f>
        <v/>
      </c>
    </row>
    <row r="415" spans="1:19" x14ac:dyDescent="0.3">
      <c r="A415" s="127" t="s">
        <v>8</v>
      </c>
      <c r="B415" s="128" t="s">
        <v>1980</v>
      </c>
      <c r="C415" s="127" t="s">
        <v>1981</v>
      </c>
      <c r="D415" s="127" t="s">
        <v>1982</v>
      </c>
      <c r="E415" s="127" t="s">
        <v>1983</v>
      </c>
      <c r="F415" s="129"/>
      <c r="G415" s="128" t="s">
        <v>943</v>
      </c>
      <c r="H415" s="128" t="s">
        <v>972</v>
      </c>
      <c r="I415" s="130">
        <v>43040</v>
      </c>
      <c r="J415" s="129"/>
      <c r="K415" s="128" t="s">
        <v>1309</v>
      </c>
      <c r="L415" s="128" t="s">
        <v>947</v>
      </c>
      <c r="M415" s="128" t="s">
        <v>1123</v>
      </c>
      <c r="N415" s="131">
        <v>21.99</v>
      </c>
      <c r="O415" s="126" t="str">
        <f t="shared" si="17"/>
        <v/>
      </c>
      <c r="R415" s="27" t="str">
        <f t="shared" si="18"/>
        <v/>
      </c>
      <c r="S415" s="27" t="str">
        <f>IF(O415="","",O415*(1-'Core List'!$Q$525))</f>
        <v/>
      </c>
    </row>
    <row r="416" spans="1:19" x14ac:dyDescent="0.3">
      <c r="A416" s="127" t="s">
        <v>8</v>
      </c>
      <c r="B416" s="128" t="s">
        <v>1984</v>
      </c>
      <c r="C416" s="127" t="s">
        <v>1985</v>
      </c>
      <c r="D416" s="127" t="s">
        <v>1986</v>
      </c>
      <c r="E416" s="127" t="s">
        <v>8</v>
      </c>
      <c r="F416" s="129"/>
      <c r="G416" s="128" t="s">
        <v>1327</v>
      </c>
      <c r="H416" s="128" t="s">
        <v>1552</v>
      </c>
      <c r="I416" s="130">
        <v>40345</v>
      </c>
      <c r="J416" s="128">
        <v>930</v>
      </c>
      <c r="K416" s="128" t="s">
        <v>1309</v>
      </c>
      <c r="L416" s="128" t="s">
        <v>947</v>
      </c>
      <c r="M416" s="128" t="s">
        <v>1123</v>
      </c>
      <c r="N416" s="131">
        <v>12.99</v>
      </c>
      <c r="O416" s="126" t="str">
        <f t="shared" si="17"/>
        <v/>
      </c>
      <c r="R416" s="27" t="str">
        <f t="shared" si="18"/>
        <v/>
      </c>
      <c r="S416" s="27" t="str">
        <f>IF(O416="","",O416*(1-'Core List'!$Q$525))</f>
        <v/>
      </c>
    </row>
    <row r="417" spans="1:19" x14ac:dyDescent="0.3">
      <c r="A417" s="127" t="s">
        <v>8</v>
      </c>
      <c r="B417" s="128" t="s">
        <v>1987</v>
      </c>
      <c r="C417" s="127" t="s">
        <v>1672</v>
      </c>
      <c r="D417" s="127" t="s">
        <v>1988</v>
      </c>
      <c r="E417" s="127" t="s">
        <v>8</v>
      </c>
      <c r="F417" s="129"/>
      <c r="G417" s="128" t="s">
        <v>943</v>
      </c>
      <c r="H417" s="128" t="s">
        <v>1989</v>
      </c>
      <c r="I417" s="130">
        <v>42858</v>
      </c>
      <c r="J417" s="128">
        <v>830</v>
      </c>
      <c r="K417" s="128" t="s">
        <v>1309</v>
      </c>
      <c r="L417" s="128" t="s">
        <v>947</v>
      </c>
      <c r="M417" s="128" t="s">
        <v>1123</v>
      </c>
      <c r="N417" s="131">
        <v>33.99</v>
      </c>
      <c r="O417" s="126" t="str">
        <f t="shared" si="17"/>
        <v/>
      </c>
      <c r="R417" s="27" t="str">
        <f t="shared" si="18"/>
        <v/>
      </c>
      <c r="S417" s="27" t="str">
        <f>IF(O417="","",O417*(1-'Core List'!$Q$525))</f>
        <v/>
      </c>
    </row>
    <row r="418" spans="1:19" x14ac:dyDescent="0.3">
      <c r="A418" s="127" t="s">
        <v>8</v>
      </c>
      <c r="B418" s="128" t="s">
        <v>1990</v>
      </c>
      <c r="C418" s="127" t="s">
        <v>1991</v>
      </c>
      <c r="D418" s="127" t="s">
        <v>1992</v>
      </c>
      <c r="E418" s="127" t="s">
        <v>1993</v>
      </c>
      <c r="F418" s="128">
        <v>1</v>
      </c>
      <c r="G418" s="128" t="s">
        <v>943</v>
      </c>
      <c r="H418" s="128" t="s">
        <v>1105</v>
      </c>
      <c r="I418" s="130">
        <v>41892</v>
      </c>
      <c r="J418" s="128">
        <v>680</v>
      </c>
      <c r="K418" s="128" t="s">
        <v>1309</v>
      </c>
      <c r="L418" s="128" t="s">
        <v>947</v>
      </c>
      <c r="M418" s="128" t="s">
        <v>1123</v>
      </c>
      <c r="N418" s="131">
        <v>23.99</v>
      </c>
      <c r="O418" s="126" t="str">
        <f t="shared" si="17"/>
        <v/>
      </c>
      <c r="R418" s="27" t="str">
        <f t="shared" si="18"/>
        <v/>
      </c>
      <c r="S418" s="27" t="str">
        <f>IF(O418="","",O418*(1-'Core List'!$Q$525))</f>
        <v/>
      </c>
    </row>
    <row r="419" spans="1:19" x14ac:dyDescent="0.3">
      <c r="A419" s="127" t="s">
        <v>8</v>
      </c>
      <c r="B419" s="128" t="s">
        <v>1994</v>
      </c>
      <c r="C419" s="127" t="s">
        <v>1479</v>
      </c>
      <c r="D419" s="127" t="s">
        <v>1995</v>
      </c>
      <c r="E419" s="127" t="s">
        <v>1481</v>
      </c>
      <c r="F419" s="128">
        <v>1</v>
      </c>
      <c r="G419" s="128" t="s">
        <v>943</v>
      </c>
      <c r="H419" s="128" t="s">
        <v>972</v>
      </c>
      <c r="I419" s="130">
        <v>43880</v>
      </c>
      <c r="J419" s="128">
        <v>790</v>
      </c>
      <c r="K419" s="128" t="s">
        <v>1309</v>
      </c>
      <c r="L419" s="128" t="s">
        <v>947</v>
      </c>
      <c r="M419" s="128" t="s">
        <v>1123</v>
      </c>
      <c r="N419" s="131">
        <v>21.99</v>
      </c>
      <c r="O419" s="126" t="str">
        <f t="shared" si="17"/>
        <v/>
      </c>
      <c r="R419" s="27" t="str">
        <f t="shared" si="18"/>
        <v/>
      </c>
      <c r="S419" s="27" t="str">
        <f>IF(O419="","",O419*(1-'Core List'!$Q$525))</f>
        <v/>
      </c>
    </row>
    <row r="420" spans="1:19" x14ac:dyDescent="0.3">
      <c r="A420" s="127" t="s">
        <v>8</v>
      </c>
      <c r="B420" s="128" t="s">
        <v>1996</v>
      </c>
      <c r="C420" s="127" t="s">
        <v>1479</v>
      </c>
      <c r="D420" s="127" t="s">
        <v>1995</v>
      </c>
      <c r="E420" s="127" t="s">
        <v>1481</v>
      </c>
      <c r="F420" s="128">
        <v>1</v>
      </c>
      <c r="G420" s="128" t="s">
        <v>1327</v>
      </c>
      <c r="H420" s="128" t="s">
        <v>972</v>
      </c>
      <c r="I420" s="130">
        <v>43880</v>
      </c>
      <c r="J420" s="128">
        <v>790</v>
      </c>
      <c r="K420" s="128" t="s">
        <v>1309</v>
      </c>
      <c r="L420" s="128" t="s">
        <v>947</v>
      </c>
      <c r="M420" s="128" t="s">
        <v>1123</v>
      </c>
      <c r="N420" s="131">
        <v>12.99</v>
      </c>
      <c r="O420" s="126" t="str">
        <f t="shared" si="17"/>
        <v/>
      </c>
      <c r="R420" s="27" t="str">
        <f t="shared" si="18"/>
        <v/>
      </c>
      <c r="S420" s="27" t="str">
        <f>IF(O420="","",O420*(1-'Core List'!$Q$525))</f>
        <v/>
      </c>
    </row>
    <row r="421" spans="1:19" x14ac:dyDescent="0.3">
      <c r="A421" s="127" t="s">
        <v>8</v>
      </c>
      <c r="B421" s="128" t="s">
        <v>1997</v>
      </c>
      <c r="C421" s="127" t="s">
        <v>1479</v>
      </c>
      <c r="D421" s="127" t="s">
        <v>1998</v>
      </c>
      <c r="E421" s="127" t="s">
        <v>1481</v>
      </c>
      <c r="F421" s="128">
        <v>3</v>
      </c>
      <c r="G421" s="128" t="s">
        <v>1327</v>
      </c>
      <c r="H421" s="128" t="s">
        <v>972</v>
      </c>
      <c r="I421" s="130">
        <v>43932</v>
      </c>
      <c r="J421" s="128">
        <v>840</v>
      </c>
      <c r="K421" s="128" t="s">
        <v>1309</v>
      </c>
      <c r="L421" s="128" t="s">
        <v>947</v>
      </c>
      <c r="M421" s="128" t="s">
        <v>1123</v>
      </c>
      <c r="N421" s="131">
        <v>12.99</v>
      </c>
      <c r="O421" s="126" t="str">
        <f t="shared" si="17"/>
        <v/>
      </c>
      <c r="R421" s="27" t="str">
        <f t="shared" si="18"/>
        <v/>
      </c>
      <c r="S421" s="27" t="str">
        <f>IF(O421="","",O421*(1-'Core List'!$Q$525))</f>
        <v/>
      </c>
    </row>
    <row r="422" spans="1:19" x14ac:dyDescent="0.3">
      <c r="A422" s="127" t="s">
        <v>8</v>
      </c>
      <c r="B422" s="128" t="s">
        <v>1999</v>
      </c>
      <c r="C422" s="127" t="s">
        <v>1479</v>
      </c>
      <c r="D422" s="127" t="s">
        <v>1998</v>
      </c>
      <c r="E422" s="127" t="s">
        <v>1481</v>
      </c>
      <c r="F422" s="128">
        <v>3</v>
      </c>
      <c r="G422" s="128" t="s">
        <v>943</v>
      </c>
      <c r="H422" s="128" t="s">
        <v>972</v>
      </c>
      <c r="I422" s="130">
        <v>43901</v>
      </c>
      <c r="J422" s="128">
        <v>840</v>
      </c>
      <c r="K422" s="128" t="s">
        <v>1309</v>
      </c>
      <c r="L422" s="128" t="s">
        <v>947</v>
      </c>
      <c r="M422" s="128" t="s">
        <v>1123</v>
      </c>
      <c r="N422" s="131">
        <v>21.99</v>
      </c>
      <c r="O422" s="126" t="str">
        <f t="shared" si="17"/>
        <v/>
      </c>
      <c r="R422" s="27" t="str">
        <f t="shared" si="18"/>
        <v/>
      </c>
      <c r="S422" s="27" t="str">
        <f>IF(O422="","",O422*(1-'Core List'!$Q$525))</f>
        <v/>
      </c>
    </row>
    <row r="423" spans="1:19" x14ac:dyDescent="0.3">
      <c r="A423" s="127" t="s">
        <v>8</v>
      </c>
      <c r="B423" s="128" t="s">
        <v>2000</v>
      </c>
      <c r="C423" s="127" t="s">
        <v>1479</v>
      </c>
      <c r="D423" s="127" t="s">
        <v>2001</v>
      </c>
      <c r="E423" s="127" t="s">
        <v>8</v>
      </c>
      <c r="F423" s="129"/>
      <c r="G423" s="128" t="s">
        <v>943</v>
      </c>
      <c r="H423" s="128" t="s">
        <v>972</v>
      </c>
      <c r="I423" s="130">
        <v>42739</v>
      </c>
      <c r="J423" s="128">
        <v>780</v>
      </c>
      <c r="K423" s="128" t="s">
        <v>1309</v>
      </c>
      <c r="L423" s="128" t="s">
        <v>947</v>
      </c>
      <c r="M423" s="128" t="s">
        <v>1123</v>
      </c>
      <c r="N423" s="131">
        <v>22.99</v>
      </c>
      <c r="O423" s="126" t="str">
        <f t="shared" si="17"/>
        <v/>
      </c>
      <c r="R423" s="27" t="str">
        <f t="shared" si="18"/>
        <v/>
      </c>
      <c r="S423" s="27" t="str">
        <f>IF(O423="","",O423*(1-'Core List'!$Q$525))</f>
        <v/>
      </c>
    </row>
    <row r="424" spans="1:19" x14ac:dyDescent="0.3">
      <c r="A424" s="127" t="s">
        <v>8</v>
      </c>
      <c r="B424" s="128" t="s">
        <v>2002</v>
      </c>
      <c r="C424" s="127" t="s">
        <v>1479</v>
      </c>
      <c r="D424" s="127" t="s">
        <v>2003</v>
      </c>
      <c r="E424" s="127" t="s">
        <v>2004</v>
      </c>
      <c r="F424" s="128">
        <v>3</v>
      </c>
      <c r="G424" s="128" t="s">
        <v>943</v>
      </c>
      <c r="H424" s="128" t="s">
        <v>972</v>
      </c>
      <c r="I424" s="130">
        <v>43866</v>
      </c>
      <c r="J424" s="129"/>
      <c r="K424" s="128" t="s">
        <v>1309</v>
      </c>
      <c r="L424" s="128" t="s">
        <v>947</v>
      </c>
      <c r="M424" s="128" t="s">
        <v>1123</v>
      </c>
      <c r="N424" s="131">
        <v>24.99</v>
      </c>
      <c r="O424" s="126" t="str">
        <f t="shared" si="17"/>
        <v/>
      </c>
      <c r="R424" s="27" t="str">
        <f t="shared" si="18"/>
        <v/>
      </c>
      <c r="S424" s="27" t="str">
        <f>IF(O424="","",O424*(1-'Core List'!$Q$525))</f>
        <v/>
      </c>
    </row>
    <row r="425" spans="1:19" x14ac:dyDescent="0.3">
      <c r="A425" s="127" t="s">
        <v>8</v>
      </c>
      <c r="B425" s="128" t="s">
        <v>2005</v>
      </c>
      <c r="C425" s="127" t="s">
        <v>2006</v>
      </c>
      <c r="D425" s="127" t="s">
        <v>2007</v>
      </c>
      <c r="E425" s="127" t="s">
        <v>8</v>
      </c>
      <c r="F425" s="129"/>
      <c r="G425" s="128" t="s">
        <v>943</v>
      </c>
      <c r="H425" s="128" t="s">
        <v>1080</v>
      </c>
      <c r="I425" s="130">
        <v>43390</v>
      </c>
      <c r="J425" s="129"/>
      <c r="K425" s="128" t="s">
        <v>1309</v>
      </c>
      <c r="L425" s="128" t="s">
        <v>947</v>
      </c>
      <c r="M425" s="128" t="s">
        <v>1123</v>
      </c>
      <c r="N425" s="131">
        <v>31.99</v>
      </c>
      <c r="O425" s="126" t="str">
        <f t="shared" si="17"/>
        <v/>
      </c>
      <c r="R425" s="27" t="str">
        <f t="shared" si="18"/>
        <v/>
      </c>
      <c r="S425" s="27" t="str">
        <f>IF(O425="","",O425*(1-'Core List'!$Q$525))</f>
        <v/>
      </c>
    </row>
    <row r="426" spans="1:19" x14ac:dyDescent="0.3">
      <c r="A426" s="127" t="s">
        <v>8</v>
      </c>
      <c r="B426" s="128" t="s">
        <v>2008</v>
      </c>
      <c r="C426" s="127" t="s">
        <v>1337</v>
      </c>
      <c r="D426" s="127" t="s">
        <v>2009</v>
      </c>
      <c r="E426" s="127" t="s">
        <v>8</v>
      </c>
      <c r="F426" s="129"/>
      <c r="G426" s="128" t="s">
        <v>943</v>
      </c>
      <c r="H426" s="128" t="s">
        <v>1316</v>
      </c>
      <c r="I426" s="130">
        <v>42585</v>
      </c>
      <c r="J426" s="128">
        <v>560</v>
      </c>
      <c r="K426" s="128" t="s">
        <v>1309</v>
      </c>
      <c r="L426" s="128" t="s">
        <v>947</v>
      </c>
      <c r="M426" s="128" t="s">
        <v>1123</v>
      </c>
      <c r="N426" s="131">
        <v>21.99</v>
      </c>
      <c r="O426" s="126" t="str">
        <f t="shared" si="17"/>
        <v/>
      </c>
      <c r="R426" s="27" t="str">
        <f t="shared" si="18"/>
        <v/>
      </c>
      <c r="S426" s="27" t="str">
        <f>IF(O426="","",O426*(1-'Core List'!$Q$525))</f>
        <v/>
      </c>
    </row>
    <row r="427" spans="1:19" x14ac:dyDescent="0.3">
      <c r="A427" s="127" t="s">
        <v>8</v>
      </c>
      <c r="B427" s="128" t="s">
        <v>2010</v>
      </c>
      <c r="C427" s="127" t="s">
        <v>2011</v>
      </c>
      <c r="D427" s="127" t="s">
        <v>2012</v>
      </c>
      <c r="E427" s="127" t="s">
        <v>8</v>
      </c>
      <c r="F427" s="129"/>
      <c r="G427" s="128" t="s">
        <v>943</v>
      </c>
      <c r="H427" s="128" t="s">
        <v>995</v>
      </c>
      <c r="I427" s="130">
        <v>42984</v>
      </c>
      <c r="J427" s="128">
        <v>860</v>
      </c>
      <c r="K427" s="128" t="s">
        <v>1309</v>
      </c>
      <c r="L427" s="128" t="s">
        <v>947</v>
      </c>
      <c r="M427" s="128" t="s">
        <v>1123</v>
      </c>
      <c r="N427" s="131">
        <v>21.99</v>
      </c>
      <c r="O427" s="126" t="str">
        <f t="shared" si="17"/>
        <v/>
      </c>
      <c r="R427" s="27" t="str">
        <f t="shared" si="18"/>
        <v/>
      </c>
      <c r="S427" s="27" t="str">
        <f>IF(O427="","",O427*(1-'Core List'!$Q$525))</f>
        <v/>
      </c>
    </row>
    <row r="428" spans="1:19" x14ac:dyDescent="0.3">
      <c r="A428" s="127" t="s">
        <v>8</v>
      </c>
      <c r="B428" s="128" t="s">
        <v>2013</v>
      </c>
      <c r="C428" s="127" t="s">
        <v>2014</v>
      </c>
      <c r="D428" s="127" t="s">
        <v>2015</v>
      </c>
      <c r="E428" s="127" t="s">
        <v>8</v>
      </c>
      <c r="F428" s="129"/>
      <c r="G428" s="128" t="s">
        <v>943</v>
      </c>
      <c r="H428" s="128" t="s">
        <v>1105</v>
      </c>
      <c r="I428" s="130">
        <v>43649</v>
      </c>
      <c r="J428" s="128">
        <v>710</v>
      </c>
      <c r="K428" s="128" t="s">
        <v>1106</v>
      </c>
      <c r="L428" s="128" t="s">
        <v>947</v>
      </c>
      <c r="M428" s="128" t="s">
        <v>1123</v>
      </c>
      <c r="N428" s="131">
        <v>24.99</v>
      </c>
      <c r="O428" s="126" t="str">
        <f t="shared" si="17"/>
        <v/>
      </c>
      <c r="R428" s="27" t="str">
        <f t="shared" si="18"/>
        <v/>
      </c>
      <c r="S428" s="27" t="str">
        <f>IF(O428="","",O428*(1-'Core List'!$Q$525))</f>
        <v/>
      </c>
    </row>
    <row r="429" spans="1:19" x14ac:dyDescent="0.3">
      <c r="A429" s="127" t="s">
        <v>8</v>
      </c>
      <c r="B429" s="128" t="s">
        <v>2016</v>
      </c>
      <c r="C429" s="127" t="s">
        <v>2017</v>
      </c>
      <c r="D429" s="127" t="s">
        <v>2018</v>
      </c>
      <c r="E429" s="127" t="s">
        <v>8</v>
      </c>
      <c r="F429" s="129"/>
      <c r="G429" s="128" t="s">
        <v>943</v>
      </c>
      <c r="H429" s="128" t="s">
        <v>1316</v>
      </c>
      <c r="I429" s="130">
        <v>43152</v>
      </c>
      <c r="J429" s="128">
        <v>940</v>
      </c>
      <c r="K429" s="128" t="s">
        <v>1323</v>
      </c>
      <c r="L429" s="128" t="s">
        <v>947</v>
      </c>
      <c r="M429" s="128" t="s">
        <v>1123</v>
      </c>
      <c r="N429" s="131">
        <v>20.99</v>
      </c>
      <c r="O429" s="126" t="str">
        <f t="shared" si="17"/>
        <v/>
      </c>
      <c r="R429" s="27" t="str">
        <f t="shared" si="18"/>
        <v/>
      </c>
      <c r="S429" s="27" t="str">
        <f>IF(O429="","",O429*(1-'Core List'!$Q$525))</f>
        <v/>
      </c>
    </row>
    <row r="430" spans="1:19" x14ac:dyDescent="0.3">
      <c r="A430" s="127" t="s">
        <v>8</v>
      </c>
      <c r="B430" s="128" t="s">
        <v>2019</v>
      </c>
      <c r="C430" s="127" t="s">
        <v>2020</v>
      </c>
      <c r="D430" s="127" t="s">
        <v>2021</v>
      </c>
      <c r="E430" s="127" t="s">
        <v>8</v>
      </c>
      <c r="F430" s="129"/>
      <c r="G430" s="128" t="s">
        <v>943</v>
      </c>
      <c r="H430" s="128" t="s">
        <v>1249</v>
      </c>
      <c r="I430" s="130">
        <v>43362</v>
      </c>
      <c r="J430" s="129"/>
      <c r="K430" s="128" t="s">
        <v>1323</v>
      </c>
      <c r="L430" s="128" t="s">
        <v>947</v>
      </c>
      <c r="M430" s="128" t="s">
        <v>1123</v>
      </c>
      <c r="N430" s="131">
        <v>30.99</v>
      </c>
      <c r="O430" s="126" t="str">
        <f t="shared" si="17"/>
        <v/>
      </c>
      <c r="R430" s="27" t="str">
        <f t="shared" si="18"/>
        <v/>
      </c>
      <c r="S430" s="27" t="str">
        <f>IF(O430="","",O430*(1-'Core List'!$Q$525))</f>
        <v/>
      </c>
    </row>
    <row r="431" spans="1:19" x14ac:dyDescent="0.3">
      <c r="A431" s="127" t="s">
        <v>8</v>
      </c>
      <c r="B431" s="128" t="s">
        <v>2022</v>
      </c>
      <c r="C431" s="127" t="s">
        <v>2023</v>
      </c>
      <c r="D431" s="127" t="s">
        <v>2024</v>
      </c>
      <c r="E431" s="127" t="s">
        <v>8</v>
      </c>
      <c r="F431" s="129"/>
      <c r="G431" s="128" t="s">
        <v>943</v>
      </c>
      <c r="H431" s="128" t="s">
        <v>1105</v>
      </c>
      <c r="I431" s="130">
        <v>42312</v>
      </c>
      <c r="J431" s="128">
        <v>570</v>
      </c>
      <c r="K431" s="128" t="s">
        <v>1301</v>
      </c>
      <c r="L431" s="128" t="s">
        <v>947</v>
      </c>
      <c r="M431" s="128" t="s">
        <v>1123</v>
      </c>
      <c r="N431" s="131">
        <v>22.99</v>
      </c>
      <c r="O431" s="126" t="str">
        <f t="shared" si="17"/>
        <v/>
      </c>
      <c r="R431" s="27" t="str">
        <f t="shared" si="18"/>
        <v/>
      </c>
      <c r="S431" s="27" t="str">
        <f>IF(O431="","",O431*(1-'Core List'!$Q$525))</f>
        <v/>
      </c>
    </row>
    <row r="432" spans="1:19" x14ac:dyDescent="0.3">
      <c r="A432" s="127" t="s">
        <v>8</v>
      </c>
      <c r="B432" s="128" t="s">
        <v>2025</v>
      </c>
      <c r="C432" s="127" t="s">
        <v>1329</v>
      </c>
      <c r="D432" s="127" t="s">
        <v>2026</v>
      </c>
      <c r="E432" s="127" t="s">
        <v>2027</v>
      </c>
      <c r="F432" s="128">
        <v>3</v>
      </c>
      <c r="G432" s="128" t="s">
        <v>943</v>
      </c>
      <c r="H432" s="128" t="s">
        <v>972</v>
      </c>
      <c r="I432" s="130">
        <v>41585</v>
      </c>
      <c r="J432" s="128">
        <v>820</v>
      </c>
      <c r="K432" s="128" t="s">
        <v>2028</v>
      </c>
      <c r="L432" s="128" t="s">
        <v>947</v>
      </c>
      <c r="M432" s="128" t="s">
        <v>1123</v>
      </c>
      <c r="N432" s="131">
        <v>21.99</v>
      </c>
      <c r="O432" s="126" t="str">
        <f t="shared" si="17"/>
        <v/>
      </c>
      <c r="R432" s="27" t="str">
        <f t="shared" si="18"/>
        <v/>
      </c>
      <c r="S432" s="27" t="str">
        <f>IF(O432="","",O432*(1-'Core List'!$Q$525))</f>
        <v/>
      </c>
    </row>
    <row r="433" spans="1:19" x14ac:dyDescent="0.3">
      <c r="A433" s="127" t="s">
        <v>8</v>
      </c>
      <c r="B433" s="128" t="s">
        <v>2029</v>
      </c>
      <c r="C433" s="127" t="s">
        <v>1329</v>
      </c>
      <c r="D433" s="127" t="s">
        <v>2030</v>
      </c>
      <c r="E433" s="127" t="s">
        <v>2027</v>
      </c>
      <c r="F433" s="128">
        <v>4</v>
      </c>
      <c r="G433" s="128" t="s">
        <v>943</v>
      </c>
      <c r="H433" s="128" t="s">
        <v>1211</v>
      </c>
      <c r="I433" s="130">
        <v>43775</v>
      </c>
      <c r="J433" s="129"/>
      <c r="K433" s="128" t="s">
        <v>1966</v>
      </c>
      <c r="L433" s="128" t="s">
        <v>947</v>
      </c>
      <c r="M433" s="128" t="s">
        <v>1939</v>
      </c>
      <c r="N433" s="131">
        <v>24.99</v>
      </c>
      <c r="O433" s="126" t="str">
        <f t="shared" si="17"/>
        <v/>
      </c>
      <c r="R433" s="27" t="str">
        <f t="shared" si="18"/>
        <v/>
      </c>
      <c r="S433" s="27" t="str">
        <f>IF(O433="","",O433*(1-'Core List'!$Q$525))</f>
        <v/>
      </c>
    </row>
    <row r="434" spans="1:19" x14ac:dyDescent="0.3">
      <c r="A434" s="127" t="s">
        <v>8</v>
      </c>
      <c r="B434" s="128" t="s">
        <v>2031</v>
      </c>
      <c r="C434" s="127" t="s">
        <v>957</v>
      </c>
      <c r="D434" s="127" t="s">
        <v>2032</v>
      </c>
      <c r="E434" s="127" t="s">
        <v>2033</v>
      </c>
      <c r="F434" s="129"/>
      <c r="G434" s="128" t="s">
        <v>1327</v>
      </c>
      <c r="H434" s="128" t="s">
        <v>1105</v>
      </c>
      <c r="I434" s="130">
        <v>38338</v>
      </c>
      <c r="J434" s="128">
        <v>760</v>
      </c>
      <c r="K434" s="128" t="s">
        <v>1106</v>
      </c>
      <c r="L434" s="128" t="s">
        <v>947</v>
      </c>
      <c r="M434" s="128" t="s">
        <v>1939</v>
      </c>
      <c r="N434" s="131">
        <v>12.99</v>
      </c>
      <c r="O434" s="126" t="str">
        <f t="shared" si="17"/>
        <v/>
      </c>
      <c r="R434" s="27" t="str">
        <f t="shared" si="18"/>
        <v/>
      </c>
      <c r="S434" s="27" t="str">
        <f>IF(O434="","",O434*(1-'Core List'!$Q$525))</f>
        <v/>
      </c>
    </row>
    <row r="435" spans="1:19" x14ac:dyDescent="0.3">
      <c r="A435" s="127" t="s">
        <v>8</v>
      </c>
      <c r="B435" s="128" t="s">
        <v>2034</v>
      </c>
      <c r="C435" s="127" t="s">
        <v>1073</v>
      </c>
      <c r="D435" s="127" t="s">
        <v>1515</v>
      </c>
      <c r="E435" s="127" t="s">
        <v>1075</v>
      </c>
      <c r="F435" s="128">
        <v>3</v>
      </c>
      <c r="G435" s="128" t="s">
        <v>1327</v>
      </c>
      <c r="H435" s="128" t="s">
        <v>1076</v>
      </c>
      <c r="I435" s="130">
        <v>43852</v>
      </c>
      <c r="J435" s="128">
        <v>730</v>
      </c>
      <c r="K435" s="128" t="s">
        <v>1003</v>
      </c>
      <c r="L435" s="128" t="s">
        <v>947</v>
      </c>
      <c r="M435" s="128" t="s">
        <v>952</v>
      </c>
      <c r="N435" s="131">
        <v>12.99</v>
      </c>
      <c r="O435" s="126" t="str">
        <f t="shared" si="17"/>
        <v/>
      </c>
      <c r="R435" s="27" t="str">
        <f t="shared" si="18"/>
        <v/>
      </c>
      <c r="S435" s="27" t="str">
        <f>IF(O435="","",O435*(1-'Core List'!$Q$525))</f>
        <v/>
      </c>
    </row>
    <row r="436" spans="1:19" x14ac:dyDescent="0.3">
      <c r="A436" s="127" t="s">
        <v>8</v>
      </c>
      <c r="B436" s="128" t="s">
        <v>2035</v>
      </c>
      <c r="C436" s="127" t="s">
        <v>1329</v>
      </c>
      <c r="D436" s="127" t="s">
        <v>2036</v>
      </c>
      <c r="E436" s="127" t="s">
        <v>2037</v>
      </c>
      <c r="F436" s="129"/>
      <c r="G436" s="128" t="s">
        <v>943</v>
      </c>
      <c r="H436" s="128" t="s">
        <v>1211</v>
      </c>
      <c r="I436" s="130">
        <v>42345</v>
      </c>
      <c r="J436" s="128">
        <v>720</v>
      </c>
      <c r="K436" s="128" t="s">
        <v>1966</v>
      </c>
      <c r="L436" s="128" t="s">
        <v>947</v>
      </c>
      <c r="M436" s="128" t="s">
        <v>952</v>
      </c>
      <c r="N436" s="131">
        <v>21.99</v>
      </c>
      <c r="O436" s="126" t="str">
        <f t="shared" si="17"/>
        <v/>
      </c>
      <c r="R436" s="27" t="str">
        <f t="shared" si="18"/>
        <v/>
      </c>
      <c r="S436" s="27" t="str">
        <f>IF(O436="","",O436*(1-'Core List'!$Q$525))</f>
        <v/>
      </c>
    </row>
    <row r="437" spans="1:19" x14ac:dyDescent="0.3">
      <c r="A437" s="127" t="s">
        <v>8</v>
      </c>
      <c r="B437" s="128" t="s">
        <v>2038</v>
      </c>
      <c r="C437" s="127" t="s">
        <v>1479</v>
      </c>
      <c r="D437" s="127" t="s">
        <v>2039</v>
      </c>
      <c r="E437" s="127" t="s">
        <v>1481</v>
      </c>
      <c r="F437" s="128">
        <v>2</v>
      </c>
      <c r="G437" s="128" t="s">
        <v>943</v>
      </c>
      <c r="H437" s="128" t="s">
        <v>1105</v>
      </c>
      <c r="I437" s="130">
        <v>41339</v>
      </c>
      <c r="J437" s="128">
        <v>810</v>
      </c>
      <c r="K437" s="128" t="s">
        <v>1966</v>
      </c>
      <c r="L437" s="128" t="s">
        <v>947</v>
      </c>
      <c r="M437" s="128" t="s">
        <v>952</v>
      </c>
      <c r="N437" s="131">
        <v>23.99</v>
      </c>
      <c r="O437" s="126" t="str">
        <f t="shared" si="17"/>
        <v/>
      </c>
      <c r="R437" s="27" t="str">
        <f t="shared" si="18"/>
        <v/>
      </c>
      <c r="S437" s="27" t="str">
        <f>IF(O437="","",O437*(1-'Core List'!$Q$525))</f>
        <v/>
      </c>
    </row>
    <row r="438" spans="1:19" x14ac:dyDescent="0.3">
      <c r="A438" s="127" t="s">
        <v>8</v>
      </c>
      <c r="B438" s="128" t="s">
        <v>2040</v>
      </c>
      <c r="C438" s="127" t="s">
        <v>2041</v>
      </c>
      <c r="D438" s="127" t="s">
        <v>2042</v>
      </c>
      <c r="E438" s="127" t="s">
        <v>8</v>
      </c>
      <c r="F438" s="129"/>
      <c r="G438" s="128" t="s">
        <v>943</v>
      </c>
      <c r="H438" s="128" t="s">
        <v>1105</v>
      </c>
      <c r="I438" s="130">
        <v>43152</v>
      </c>
      <c r="J438" s="128">
        <v>380</v>
      </c>
      <c r="K438" s="128" t="s">
        <v>2043</v>
      </c>
      <c r="L438" s="128" t="s">
        <v>947</v>
      </c>
      <c r="M438" s="128" t="s">
        <v>952</v>
      </c>
      <c r="N438" s="131">
        <v>22.99</v>
      </c>
      <c r="O438" s="126" t="str">
        <f t="shared" si="17"/>
        <v/>
      </c>
      <c r="R438" s="27" t="str">
        <f t="shared" si="18"/>
        <v/>
      </c>
      <c r="S438" s="27" t="str">
        <f>IF(O438="","",O438*(1-'Core List'!$Q$525))</f>
        <v/>
      </c>
    </row>
    <row r="439" spans="1:19" x14ac:dyDescent="0.3">
      <c r="A439" s="127" t="s">
        <v>8</v>
      </c>
      <c r="B439" s="128" t="s">
        <v>2044</v>
      </c>
      <c r="C439" s="127" t="s">
        <v>2045</v>
      </c>
      <c r="D439" s="127" t="s">
        <v>2046</v>
      </c>
      <c r="E439" s="127" t="s">
        <v>8</v>
      </c>
      <c r="F439" s="129"/>
      <c r="G439" s="128" t="s">
        <v>943</v>
      </c>
      <c r="H439" s="128" t="s">
        <v>1211</v>
      </c>
      <c r="I439" s="130">
        <v>43852</v>
      </c>
      <c r="J439" s="129"/>
      <c r="K439" s="128" t="s">
        <v>1106</v>
      </c>
      <c r="L439" s="128" t="s">
        <v>947</v>
      </c>
      <c r="M439" s="128" t="s">
        <v>952</v>
      </c>
      <c r="N439" s="131">
        <v>21.99</v>
      </c>
      <c r="O439" s="126" t="str">
        <f t="shared" si="17"/>
        <v/>
      </c>
      <c r="R439" s="27" t="str">
        <f t="shared" si="18"/>
        <v/>
      </c>
      <c r="S439" s="27" t="str">
        <f>IF(O439="","",O439*(1-'Core List'!$Q$525))</f>
        <v/>
      </c>
    </row>
    <row r="440" spans="1:19" x14ac:dyDescent="0.3">
      <c r="A440" s="127" t="s">
        <v>8</v>
      </c>
      <c r="B440" s="128" t="s">
        <v>2047</v>
      </c>
      <c r="C440" s="127" t="s">
        <v>2048</v>
      </c>
      <c r="D440" s="127" t="s">
        <v>2049</v>
      </c>
      <c r="E440" s="127" t="s">
        <v>8</v>
      </c>
      <c r="F440" s="129"/>
      <c r="G440" s="128" t="s">
        <v>943</v>
      </c>
      <c r="H440" s="128" t="s">
        <v>1961</v>
      </c>
      <c r="I440" s="130">
        <v>43054</v>
      </c>
      <c r="J440" s="129"/>
      <c r="K440" s="128" t="s">
        <v>1106</v>
      </c>
      <c r="L440" s="128" t="s">
        <v>947</v>
      </c>
      <c r="M440" s="128" t="s">
        <v>952</v>
      </c>
      <c r="N440" s="131">
        <v>34.99</v>
      </c>
      <c r="O440" s="126" t="str">
        <f t="shared" si="17"/>
        <v/>
      </c>
      <c r="R440" s="27" t="str">
        <f t="shared" si="18"/>
        <v/>
      </c>
      <c r="S440" s="27" t="str">
        <f>IF(O440="","",O440*(1-'Core List'!$Q$525))</f>
        <v/>
      </c>
    </row>
    <row r="441" spans="1:19" x14ac:dyDescent="0.3">
      <c r="A441" s="127" t="s">
        <v>8</v>
      </c>
      <c r="B441" s="128" t="s">
        <v>2050</v>
      </c>
      <c r="C441" s="127" t="s">
        <v>2051</v>
      </c>
      <c r="D441" s="127" t="s">
        <v>2052</v>
      </c>
      <c r="E441" s="127" t="s">
        <v>2053</v>
      </c>
      <c r="F441" s="128">
        <v>2</v>
      </c>
      <c r="G441" s="128" t="s">
        <v>943</v>
      </c>
      <c r="H441" s="128" t="s">
        <v>1173</v>
      </c>
      <c r="I441" s="130">
        <v>41187</v>
      </c>
      <c r="J441" s="128">
        <v>550</v>
      </c>
      <c r="K441" s="128" t="s">
        <v>1106</v>
      </c>
      <c r="L441" s="128" t="s">
        <v>947</v>
      </c>
      <c r="M441" s="128" t="s">
        <v>952</v>
      </c>
      <c r="N441" s="131">
        <v>21.99</v>
      </c>
      <c r="O441" s="126" t="str">
        <f t="shared" si="17"/>
        <v/>
      </c>
      <c r="R441" s="27" t="str">
        <f t="shared" si="18"/>
        <v/>
      </c>
      <c r="S441" s="27" t="str">
        <f>IF(O441="","",O441*(1-'Core List'!$Q$525))</f>
        <v/>
      </c>
    </row>
    <row r="442" spans="1:19" x14ac:dyDescent="0.3">
      <c r="A442" s="127" t="s">
        <v>8</v>
      </c>
      <c r="B442" s="128" t="s">
        <v>2054</v>
      </c>
      <c r="C442" s="127" t="s">
        <v>1346</v>
      </c>
      <c r="D442" s="127" t="s">
        <v>2055</v>
      </c>
      <c r="E442" s="127" t="s">
        <v>2056</v>
      </c>
      <c r="F442" s="129"/>
      <c r="G442" s="128" t="s">
        <v>943</v>
      </c>
      <c r="H442" s="128" t="s">
        <v>1316</v>
      </c>
      <c r="I442" s="130">
        <v>42921</v>
      </c>
      <c r="J442" s="128">
        <v>990</v>
      </c>
      <c r="K442" s="128" t="s">
        <v>1106</v>
      </c>
      <c r="L442" s="128" t="s">
        <v>947</v>
      </c>
      <c r="M442" s="128" t="s">
        <v>952</v>
      </c>
      <c r="N442" s="131">
        <v>20.99</v>
      </c>
      <c r="O442" s="126" t="str">
        <f t="shared" si="17"/>
        <v/>
      </c>
      <c r="R442" s="27" t="str">
        <f t="shared" si="18"/>
        <v/>
      </c>
      <c r="S442" s="27" t="str">
        <f>IF(O442="","",O442*(1-'Core List'!$Q$525))</f>
        <v/>
      </c>
    </row>
    <row r="443" spans="1:19" x14ac:dyDescent="0.3">
      <c r="A443" s="127" t="s">
        <v>8</v>
      </c>
      <c r="B443" s="128" t="s">
        <v>2057</v>
      </c>
      <c r="C443" s="127" t="s">
        <v>1346</v>
      </c>
      <c r="D443" s="127" t="s">
        <v>2058</v>
      </c>
      <c r="E443" s="127" t="s">
        <v>2056</v>
      </c>
      <c r="F443" s="128">
        <v>3</v>
      </c>
      <c r="G443" s="128" t="s">
        <v>943</v>
      </c>
      <c r="H443" s="128" t="s">
        <v>1282</v>
      </c>
      <c r="I443" s="130">
        <v>43838</v>
      </c>
      <c r="J443" s="129"/>
      <c r="K443" s="128" t="s">
        <v>2059</v>
      </c>
      <c r="L443" s="128" t="s">
        <v>947</v>
      </c>
      <c r="M443" s="128" t="s">
        <v>1290</v>
      </c>
      <c r="N443" s="131">
        <v>24.99</v>
      </c>
      <c r="O443" s="126" t="str">
        <f t="shared" si="17"/>
        <v/>
      </c>
      <c r="R443" s="27" t="str">
        <f t="shared" si="18"/>
        <v/>
      </c>
      <c r="S443" s="27" t="str">
        <f>IF(O443="","",O443*(1-'Core List'!$Q$525))</f>
        <v/>
      </c>
    </row>
    <row r="444" spans="1:19" x14ac:dyDescent="0.3">
      <c r="A444" s="127" t="s">
        <v>8</v>
      </c>
      <c r="B444" s="128" t="s">
        <v>2060</v>
      </c>
      <c r="C444" s="127" t="s">
        <v>1346</v>
      </c>
      <c r="D444" s="127" t="s">
        <v>2061</v>
      </c>
      <c r="E444" s="127" t="s">
        <v>2056</v>
      </c>
      <c r="F444" s="129"/>
      <c r="G444" s="128" t="s">
        <v>943</v>
      </c>
      <c r="H444" s="128" t="s">
        <v>1316</v>
      </c>
      <c r="I444" s="130">
        <v>43348</v>
      </c>
      <c r="J444" s="129"/>
      <c r="K444" s="128" t="s">
        <v>1106</v>
      </c>
      <c r="L444" s="128" t="s">
        <v>947</v>
      </c>
      <c r="M444" s="128" t="s">
        <v>952</v>
      </c>
      <c r="N444" s="131">
        <v>24.99</v>
      </c>
      <c r="O444" s="126" t="str">
        <f t="shared" si="17"/>
        <v/>
      </c>
      <c r="R444" s="27" t="str">
        <f t="shared" si="18"/>
        <v/>
      </c>
      <c r="S444" s="27" t="str">
        <f>IF(O444="","",O444*(1-'Core List'!$Q$525))</f>
        <v/>
      </c>
    </row>
    <row r="445" spans="1:19" x14ac:dyDescent="0.3">
      <c r="A445" s="127" t="s">
        <v>8</v>
      </c>
      <c r="B445" s="128" t="s">
        <v>2062</v>
      </c>
      <c r="C445" s="127" t="s">
        <v>1969</v>
      </c>
      <c r="D445" s="127" t="s">
        <v>2063</v>
      </c>
      <c r="E445" s="127" t="s">
        <v>2064</v>
      </c>
      <c r="F445" s="128">
        <v>1</v>
      </c>
      <c r="G445" s="128" t="s">
        <v>943</v>
      </c>
      <c r="H445" s="128" t="s">
        <v>1211</v>
      </c>
      <c r="I445" s="130">
        <v>41395</v>
      </c>
      <c r="J445" s="128">
        <v>550</v>
      </c>
      <c r="K445" s="128" t="s">
        <v>1106</v>
      </c>
      <c r="L445" s="128" t="s">
        <v>947</v>
      </c>
      <c r="M445" s="128" t="s">
        <v>952</v>
      </c>
      <c r="N445" s="131">
        <v>20.99</v>
      </c>
      <c r="O445" s="126" t="str">
        <f t="shared" si="17"/>
        <v/>
      </c>
      <c r="R445" s="27" t="str">
        <f t="shared" si="18"/>
        <v/>
      </c>
      <c r="S445" s="27" t="str">
        <f>IF(O445="","",O445*(1-'Core List'!$Q$525))</f>
        <v/>
      </c>
    </row>
    <row r="446" spans="1:19" x14ac:dyDescent="0.3">
      <c r="A446" s="127" t="s">
        <v>8</v>
      </c>
      <c r="B446" s="128" t="s">
        <v>2065</v>
      </c>
      <c r="C446" s="127" t="s">
        <v>2066</v>
      </c>
      <c r="D446" s="127" t="s">
        <v>2067</v>
      </c>
      <c r="E446" s="127" t="s">
        <v>8</v>
      </c>
      <c r="F446" s="129"/>
      <c r="G446" s="128" t="s">
        <v>943</v>
      </c>
      <c r="H446" s="128" t="s">
        <v>1105</v>
      </c>
      <c r="I446" s="130">
        <v>43852</v>
      </c>
      <c r="J446" s="128">
        <v>810</v>
      </c>
      <c r="K446" s="128" t="s">
        <v>1106</v>
      </c>
      <c r="L446" s="128" t="s">
        <v>947</v>
      </c>
      <c r="M446" s="128" t="s">
        <v>952</v>
      </c>
      <c r="N446" s="131">
        <v>21.99</v>
      </c>
      <c r="O446" s="126" t="str">
        <f t="shared" si="17"/>
        <v/>
      </c>
      <c r="R446" s="27" t="str">
        <f t="shared" si="18"/>
        <v/>
      </c>
      <c r="S446" s="27" t="str">
        <f>IF(O446="","",O446*(1-'Core List'!$Q$525))</f>
        <v/>
      </c>
    </row>
    <row r="447" spans="1:19" x14ac:dyDescent="0.3">
      <c r="A447" s="127" t="s">
        <v>8</v>
      </c>
      <c r="B447" s="128" t="s">
        <v>2068</v>
      </c>
      <c r="C447" s="127" t="s">
        <v>1329</v>
      </c>
      <c r="D447" s="127" t="s">
        <v>2069</v>
      </c>
      <c r="E447" s="127" t="s">
        <v>2027</v>
      </c>
      <c r="F447" s="128">
        <v>1</v>
      </c>
      <c r="G447" s="128" t="s">
        <v>943</v>
      </c>
      <c r="H447" s="128" t="s">
        <v>972</v>
      </c>
      <c r="I447" s="130">
        <v>40975</v>
      </c>
      <c r="J447" s="128">
        <v>710</v>
      </c>
      <c r="K447" s="128" t="s">
        <v>1106</v>
      </c>
      <c r="L447" s="128" t="s">
        <v>947</v>
      </c>
      <c r="M447" s="128" t="s">
        <v>952</v>
      </c>
      <c r="N447" s="131">
        <v>20.99</v>
      </c>
      <c r="O447" s="126" t="str">
        <f t="shared" si="17"/>
        <v/>
      </c>
      <c r="R447" s="27" t="str">
        <f t="shared" si="18"/>
        <v/>
      </c>
      <c r="S447" s="27" t="str">
        <f>IF(O447="","",O447*(1-'Core List'!$Q$525))</f>
        <v/>
      </c>
    </row>
    <row r="448" spans="1:19" x14ac:dyDescent="0.3">
      <c r="A448" s="127" t="s">
        <v>8</v>
      </c>
      <c r="B448" s="128" t="s">
        <v>2070</v>
      </c>
      <c r="C448" s="127" t="s">
        <v>1329</v>
      </c>
      <c r="D448" s="127" t="s">
        <v>2071</v>
      </c>
      <c r="E448" s="127" t="s">
        <v>2027</v>
      </c>
      <c r="F448" s="128">
        <v>2</v>
      </c>
      <c r="G448" s="128" t="s">
        <v>943</v>
      </c>
      <c r="H448" s="128" t="s">
        <v>972</v>
      </c>
      <c r="I448" s="130">
        <v>41306</v>
      </c>
      <c r="J448" s="128">
        <v>780</v>
      </c>
      <c r="K448" s="128" t="s">
        <v>1106</v>
      </c>
      <c r="L448" s="128" t="s">
        <v>947</v>
      </c>
      <c r="M448" s="128" t="s">
        <v>952</v>
      </c>
      <c r="N448" s="131">
        <v>21.99</v>
      </c>
      <c r="O448" s="126" t="str">
        <f t="shared" si="17"/>
        <v/>
      </c>
      <c r="R448" s="27" t="str">
        <f t="shared" si="18"/>
        <v/>
      </c>
      <c r="S448" s="27" t="str">
        <f>IF(O448="","",O448*(1-'Core List'!$Q$525))</f>
        <v/>
      </c>
    </row>
    <row r="449" spans="1:19" x14ac:dyDescent="0.3">
      <c r="A449" s="127" t="s">
        <v>8</v>
      </c>
      <c r="B449" s="128" t="s">
        <v>2072</v>
      </c>
      <c r="C449" s="127" t="s">
        <v>1329</v>
      </c>
      <c r="D449" s="127" t="s">
        <v>2073</v>
      </c>
      <c r="E449" s="127" t="s">
        <v>8</v>
      </c>
      <c r="F449" s="129"/>
      <c r="G449" s="128" t="s">
        <v>943</v>
      </c>
      <c r="H449" s="128" t="s">
        <v>972</v>
      </c>
      <c r="I449" s="130">
        <v>43894</v>
      </c>
      <c r="J449" s="129"/>
      <c r="K449" s="128" t="s">
        <v>1106</v>
      </c>
      <c r="L449" s="128" t="s">
        <v>947</v>
      </c>
      <c r="M449" s="128" t="s">
        <v>952</v>
      </c>
      <c r="N449" s="131">
        <v>24.99</v>
      </c>
      <c r="O449" s="126" t="str">
        <f t="shared" si="17"/>
        <v/>
      </c>
      <c r="R449" s="27" t="str">
        <f t="shared" si="18"/>
        <v/>
      </c>
      <c r="S449" s="27" t="str">
        <f>IF(O449="","",O449*(1-'Core List'!$Q$525))</f>
        <v/>
      </c>
    </row>
    <row r="450" spans="1:19" x14ac:dyDescent="0.3">
      <c r="A450" s="127" t="s">
        <v>8</v>
      </c>
      <c r="B450" s="128" t="s">
        <v>2074</v>
      </c>
      <c r="C450" s="127" t="s">
        <v>1329</v>
      </c>
      <c r="D450" s="127" t="s">
        <v>2075</v>
      </c>
      <c r="E450" s="127" t="s">
        <v>2037</v>
      </c>
      <c r="F450" s="129"/>
      <c r="G450" s="128" t="s">
        <v>943</v>
      </c>
      <c r="H450" s="128" t="s">
        <v>1211</v>
      </c>
      <c r="I450" s="130">
        <v>42711</v>
      </c>
      <c r="J450" s="128">
        <v>800</v>
      </c>
      <c r="K450" s="128" t="s">
        <v>1106</v>
      </c>
      <c r="L450" s="128" t="s">
        <v>947</v>
      </c>
      <c r="M450" s="128" t="s">
        <v>952</v>
      </c>
      <c r="N450" s="131">
        <v>21.99</v>
      </c>
      <c r="O450" s="126" t="str">
        <f t="shared" si="17"/>
        <v/>
      </c>
      <c r="R450" s="27" t="str">
        <f t="shared" si="18"/>
        <v/>
      </c>
      <c r="S450" s="27" t="str">
        <f>IF(O450="","",O450*(1-'Core List'!$Q$525))</f>
        <v/>
      </c>
    </row>
    <row r="451" spans="1:19" x14ac:dyDescent="0.3">
      <c r="A451" s="127" t="s">
        <v>8</v>
      </c>
      <c r="B451" s="128" t="s">
        <v>2076</v>
      </c>
      <c r="C451" s="127" t="s">
        <v>1329</v>
      </c>
      <c r="D451" s="127" t="s">
        <v>2077</v>
      </c>
      <c r="E451" s="127" t="s">
        <v>2037</v>
      </c>
      <c r="F451" s="129"/>
      <c r="G451" s="128" t="s">
        <v>943</v>
      </c>
      <c r="H451" s="128" t="s">
        <v>1211</v>
      </c>
      <c r="I451" s="130">
        <v>42095</v>
      </c>
      <c r="J451" s="128">
        <v>740</v>
      </c>
      <c r="K451" s="128" t="s">
        <v>1106</v>
      </c>
      <c r="L451" s="128" t="s">
        <v>947</v>
      </c>
      <c r="M451" s="128" t="s">
        <v>952</v>
      </c>
      <c r="N451" s="131">
        <v>21.99</v>
      </c>
      <c r="O451" s="126" t="str">
        <f t="shared" si="17"/>
        <v/>
      </c>
      <c r="R451" s="27" t="str">
        <f t="shared" si="18"/>
        <v/>
      </c>
      <c r="S451" s="27" t="str">
        <f>IF(O451="","",O451*(1-'Core List'!$Q$525))</f>
        <v/>
      </c>
    </row>
    <row r="452" spans="1:19" x14ac:dyDescent="0.3">
      <c r="A452" s="127" t="s">
        <v>8</v>
      </c>
      <c r="B452" s="128" t="s">
        <v>2078</v>
      </c>
      <c r="C452" s="127" t="s">
        <v>1329</v>
      </c>
      <c r="D452" s="127" t="s">
        <v>2079</v>
      </c>
      <c r="E452" s="127" t="s">
        <v>2080</v>
      </c>
      <c r="F452" s="129"/>
      <c r="G452" s="128" t="s">
        <v>943</v>
      </c>
      <c r="H452" s="128" t="s">
        <v>972</v>
      </c>
      <c r="I452" s="130">
        <v>43376</v>
      </c>
      <c r="J452" s="128">
        <v>810</v>
      </c>
      <c r="K452" s="128" t="s">
        <v>1106</v>
      </c>
      <c r="L452" s="128" t="s">
        <v>947</v>
      </c>
      <c r="M452" s="128" t="s">
        <v>952</v>
      </c>
      <c r="N452" s="131">
        <v>24.99</v>
      </c>
      <c r="O452" s="126" t="str">
        <f t="shared" si="17"/>
        <v/>
      </c>
      <c r="R452" s="27" t="str">
        <f t="shared" si="18"/>
        <v/>
      </c>
      <c r="S452" s="27" t="str">
        <f>IF(O452="","",O452*(1-'Core List'!$Q$525))</f>
        <v/>
      </c>
    </row>
    <row r="453" spans="1:19" x14ac:dyDescent="0.3">
      <c r="A453" s="127" t="s">
        <v>8</v>
      </c>
      <c r="B453" s="128" t="s">
        <v>2081</v>
      </c>
      <c r="C453" s="127" t="s">
        <v>2082</v>
      </c>
      <c r="D453" s="127" t="s">
        <v>2083</v>
      </c>
      <c r="E453" s="127" t="s">
        <v>8</v>
      </c>
      <c r="F453" s="129"/>
      <c r="G453" s="128" t="s">
        <v>943</v>
      </c>
      <c r="H453" s="128" t="s">
        <v>972</v>
      </c>
      <c r="I453" s="130">
        <v>42466</v>
      </c>
      <c r="J453" s="128">
        <v>870</v>
      </c>
      <c r="K453" s="128" t="s">
        <v>1106</v>
      </c>
      <c r="L453" s="128" t="s">
        <v>947</v>
      </c>
      <c r="M453" s="128" t="s">
        <v>952</v>
      </c>
      <c r="N453" s="131">
        <v>22.99</v>
      </c>
      <c r="O453" s="126" t="str">
        <f t="shared" si="17"/>
        <v/>
      </c>
      <c r="R453" s="27" t="str">
        <f t="shared" si="18"/>
        <v/>
      </c>
      <c r="S453" s="27" t="str">
        <f>IF(O453="","",O453*(1-'Core List'!$Q$525))</f>
        <v/>
      </c>
    </row>
    <row r="454" spans="1:19" x14ac:dyDescent="0.3">
      <c r="A454" s="127" t="s">
        <v>8</v>
      </c>
      <c r="B454" s="128" t="s">
        <v>2084</v>
      </c>
      <c r="C454" s="127" t="s">
        <v>2085</v>
      </c>
      <c r="D454" s="127" t="s">
        <v>2086</v>
      </c>
      <c r="E454" s="127" t="s">
        <v>8</v>
      </c>
      <c r="F454" s="129"/>
      <c r="G454" s="128" t="s">
        <v>1327</v>
      </c>
      <c r="H454" s="128" t="s">
        <v>1105</v>
      </c>
      <c r="I454" s="130">
        <v>43932</v>
      </c>
      <c r="J454" s="128">
        <v>730</v>
      </c>
      <c r="K454" s="128" t="s">
        <v>1106</v>
      </c>
      <c r="L454" s="128" t="s">
        <v>947</v>
      </c>
      <c r="M454" s="128" t="s">
        <v>952</v>
      </c>
      <c r="N454" s="131">
        <v>12.99</v>
      </c>
      <c r="O454" s="126" t="str">
        <f t="shared" si="17"/>
        <v/>
      </c>
      <c r="R454" s="27" t="str">
        <f t="shared" si="18"/>
        <v/>
      </c>
      <c r="S454" s="27" t="str">
        <f>IF(O454="","",O454*(1-'Core List'!$Q$525))</f>
        <v/>
      </c>
    </row>
    <row r="455" spans="1:19" x14ac:dyDescent="0.3">
      <c r="A455" s="127" t="s">
        <v>8</v>
      </c>
      <c r="B455" s="128" t="s">
        <v>2087</v>
      </c>
      <c r="C455" s="127" t="s">
        <v>2085</v>
      </c>
      <c r="D455" s="127" t="s">
        <v>2086</v>
      </c>
      <c r="E455" s="127" t="s">
        <v>8</v>
      </c>
      <c r="F455" s="129"/>
      <c r="G455" s="128" t="s">
        <v>943</v>
      </c>
      <c r="H455" s="128" t="s">
        <v>1105</v>
      </c>
      <c r="I455" s="130">
        <v>43901</v>
      </c>
      <c r="J455" s="128">
        <v>730</v>
      </c>
      <c r="K455" s="128" t="s">
        <v>1106</v>
      </c>
      <c r="L455" s="128" t="s">
        <v>947</v>
      </c>
      <c r="M455" s="128" t="s">
        <v>952</v>
      </c>
      <c r="N455" s="131">
        <v>21.99</v>
      </c>
      <c r="O455" s="126" t="str">
        <f t="shared" si="17"/>
        <v/>
      </c>
      <c r="R455" s="27" t="str">
        <f t="shared" si="18"/>
        <v/>
      </c>
      <c r="S455" s="27" t="str">
        <f>IF(O455="","",O455*(1-'Core List'!$Q$525))</f>
        <v/>
      </c>
    </row>
    <row r="456" spans="1:19" x14ac:dyDescent="0.3">
      <c r="A456" s="127" t="s">
        <v>8</v>
      </c>
      <c r="B456" s="128" t="s">
        <v>2088</v>
      </c>
      <c r="C456" s="127" t="s">
        <v>2089</v>
      </c>
      <c r="D456" s="127" t="s">
        <v>2090</v>
      </c>
      <c r="E456" s="127" t="s">
        <v>8</v>
      </c>
      <c r="F456" s="129"/>
      <c r="G456" s="128" t="s">
        <v>1327</v>
      </c>
      <c r="H456" s="128" t="s">
        <v>944</v>
      </c>
      <c r="I456" s="130">
        <v>43152</v>
      </c>
      <c r="J456" s="128">
        <v>700</v>
      </c>
      <c r="K456" s="128" t="s">
        <v>1106</v>
      </c>
      <c r="L456" s="128" t="s">
        <v>947</v>
      </c>
      <c r="M456" s="128" t="s">
        <v>952</v>
      </c>
      <c r="N456" s="131">
        <v>13.99</v>
      </c>
      <c r="O456" s="126" t="str">
        <f t="shared" si="17"/>
        <v/>
      </c>
      <c r="R456" s="27" t="str">
        <f t="shared" si="18"/>
        <v/>
      </c>
      <c r="S456" s="27" t="str">
        <f>IF(O456="","",O456*(1-'Core List'!$Q$525))</f>
        <v/>
      </c>
    </row>
    <row r="457" spans="1:19" x14ac:dyDescent="0.3">
      <c r="A457" s="127" t="s">
        <v>8</v>
      </c>
      <c r="B457" s="128" t="s">
        <v>2091</v>
      </c>
      <c r="C457" s="127" t="s">
        <v>2089</v>
      </c>
      <c r="D457" s="127" t="s">
        <v>2090</v>
      </c>
      <c r="E457" s="127" t="s">
        <v>8</v>
      </c>
      <c r="F457" s="129"/>
      <c r="G457" s="128" t="s">
        <v>943</v>
      </c>
      <c r="H457" s="128" t="s">
        <v>944</v>
      </c>
      <c r="I457" s="130">
        <v>42802</v>
      </c>
      <c r="J457" s="128">
        <v>700</v>
      </c>
      <c r="K457" s="128" t="s">
        <v>1106</v>
      </c>
      <c r="L457" s="128" t="s">
        <v>947</v>
      </c>
      <c r="M457" s="128" t="s">
        <v>952</v>
      </c>
      <c r="N457" s="131">
        <v>19.989999999999998</v>
      </c>
      <c r="O457" s="126" t="str">
        <f t="shared" ref="O457:O520" si="19">IF(A457="","",N457*A457)</f>
        <v/>
      </c>
      <c r="R457" s="27" t="str">
        <f t="shared" si="18"/>
        <v/>
      </c>
      <c r="S457" s="27" t="str">
        <f>IF(O457="","",O457*(1-'Core List'!$Q$525))</f>
        <v/>
      </c>
    </row>
    <row r="458" spans="1:19" x14ac:dyDescent="0.3">
      <c r="A458" s="127" t="s">
        <v>8</v>
      </c>
      <c r="B458" s="128" t="s">
        <v>2092</v>
      </c>
      <c r="C458" s="127" t="s">
        <v>2093</v>
      </c>
      <c r="D458" s="127" t="s">
        <v>2094</v>
      </c>
      <c r="E458" s="127" t="s">
        <v>8</v>
      </c>
      <c r="F458" s="129"/>
      <c r="G458" s="128" t="s">
        <v>943</v>
      </c>
      <c r="H458" s="128" t="s">
        <v>1002</v>
      </c>
      <c r="I458" s="130">
        <v>43915</v>
      </c>
      <c r="J458" s="129"/>
      <c r="K458" s="128" t="s">
        <v>1106</v>
      </c>
      <c r="L458" s="128" t="s">
        <v>947</v>
      </c>
      <c r="M458" s="128" t="s">
        <v>952</v>
      </c>
      <c r="N458" s="131">
        <v>24.99</v>
      </c>
      <c r="O458" s="126" t="str">
        <f t="shared" si="19"/>
        <v/>
      </c>
      <c r="R458" s="27" t="str">
        <f t="shared" ref="R458:R521" si="20">IF(O458="","",B458)</f>
        <v/>
      </c>
      <c r="S458" s="27" t="str">
        <f>IF(O458="","",O458*(1-'Core List'!$Q$525))</f>
        <v/>
      </c>
    </row>
    <row r="459" spans="1:19" x14ac:dyDescent="0.3">
      <c r="A459" s="127" t="s">
        <v>8</v>
      </c>
      <c r="B459" s="128" t="s">
        <v>2095</v>
      </c>
      <c r="C459" s="127" t="s">
        <v>2041</v>
      </c>
      <c r="D459" s="127" t="s">
        <v>2042</v>
      </c>
      <c r="E459" s="127" t="s">
        <v>8</v>
      </c>
      <c r="F459" s="129"/>
      <c r="G459" s="128" t="s">
        <v>1327</v>
      </c>
      <c r="H459" s="128" t="s">
        <v>1105</v>
      </c>
      <c r="I459" s="130">
        <v>43152</v>
      </c>
      <c r="J459" s="128">
        <v>380</v>
      </c>
      <c r="K459" s="128" t="s">
        <v>1106</v>
      </c>
      <c r="L459" s="128" t="s">
        <v>947</v>
      </c>
      <c r="M459" s="128" t="s">
        <v>952</v>
      </c>
      <c r="N459" s="131">
        <v>14.99</v>
      </c>
      <c r="O459" s="126" t="str">
        <f t="shared" si="19"/>
        <v/>
      </c>
      <c r="R459" s="27" t="str">
        <f t="shared" si="20"/>
        <v/>
      </c>
      <c r="S459" s="27" t="str">
        <f>IF(O459="","",O459*(1-'Core List'!$Q$525))</f>
        <v/>
      </c>
    </row>
    <row r="460" spans="1:19" x14ac:dyDescent="0.3">
      <c r="A460" s="127" t="s">
        <v>8</v>
      </c>
      <c r="B460" s="128" t="s">
        <v>2096</v>
      </c>
      <c r="C460" s="127" t="s">
        <v>2097</v>
      </c>
      <c r="D460" s="127" t="s">
        <v>2098</v>
      </c>
      <c r="E460" s="127" t="s">
        <v>8</v>
      </c>
      <c r="F460" s="129"/>
      <c r="G460" s="128" t="s">
        <v>1327</v>
      </c>
      <c r="H460" s="128" t="s">
        <v>1105</v>
      </c>
      <c r="I460" s="130">
        <v>43932</v>
      </c>
      <c r="J460" s="128">
        <v>810</v>
      </c>
      <c r="K460" s="128" t="s">
        <v>1106</v>
      </c>
      <c r="L460" s="128" t="s">
        <v>947</v>
      </c>
      <c r="M460" s="128" t="s">
        <v>952</v>
      </c>
      <c r="N460" s="131">
        <v>12.99</v>
      </c>
      <c r="O460" s="126" t="str">
        <f t="shared" si="19"/>
        <v/>
      </c>
      <c r="R460" s="27" t="str">
        <f t="shared" si="20"/>
        <v/>
      </c>
      <c r="S460" s="27" t="str">
        <f>IF(O460="","",O460*(1-'Core List'!$Q$525))</f>
        <v/>
      </c>
    </row>
    <row r="461" spans="1:19" x14ac:dyDescent="0.3">
      <c r="A461" s="127" t="s">
        <v>8</v>
      </c>
      <c r="B461" s="128" t="s">
        <v>2099</v>
      </c>
      <c r="C461" s="127" t="s">
        <v>2097</v>
      </c>
      <c r="D461" s="127" t="s">
        <v>2098</v>
      </c>
      <c r="E461" s="127" t="s">
        <v>8</v>
      </c>
      <c r="F461" s="129"/>
      <c r="G461" s="128" t="s">
        <v>943</v>
      </c>
      <c r="H461" s="128" t="s">
        <v>1105</v>
      </c>
      <c r="I461" s="130">
        <v>43901</v>
      </c>
      <c r="J461" s="128">
        <v>810</v>
      </c>
      <c r="K461" s="128" t="s">
        <v>1106</v>
      </c>
      <c r="L461" s="128" t="s">
        <v>947</v>
      </c>
      <c r="M461" s="128" t="s">
        <v>952</v>
      </c>
      <c r="N461" s="131">
        <v>21.99</v>
      </c>
      <c r="O461" s="126" t="str">
        <f t="shared" si="19"/>
        <v/>
      </c>
      <c r="R461" s="27" t="str">
        <f t="shared" si="20"/>
        <v/>
      </c>
      <c r="S461" s="27" t="str">
        <f>IF(O461="","",O461*(1-'Core List'!$Q$525))</f>
        <v/>
      </c>
    </row>
    <row r="462" spans="1:19" x14ac:dyDescent="0.3">
      <c r="A462" s="127" t="s">
        <v>8</v>
      </c>
      <c r="B462" s="128" t="s">
        <v>2100</v>
      </c>
      <c r="C462" s="127" t="s">
        <v>1337</v>
      </c>
      <c r="D462" s="127" t="s">
        <v>2101</v>
      </c>
      <c r="E462" s="127" t="s">
        <v>8</v>
      </c>
      <c r="F462" s="129"/>
      <c r="G462" s="128" t="s">
        <v>943</v>
      </c>
      <c r="H462" s="128" t="s">
        <v>1105</v>
      </c>
      <c r="I462" s="130">
        <v>43852</v>
      </c>
      <c r="J462" s="128">
        <v>490</v>
      </c>
      <c r="K462" s="128" t="s">
        <v>1106</v>
      </c>
      <c r="L462" s="128" t="s">
        <v>947</v>
      </c>
      <c r="M462" s="128" t="s">
        <v>952</v>
      </c>
      <c r="N462" s="131">
        <v>21.99</v>
      </c>
      <c r="O462" s="126" t="str">
        <f t="shared" si="19"/>
        <v/>
      </c>
      <c r="R462" s="27" t="str">
        <f t="shared" si="20"/>
        <v/>
      </c>
      <c r="S462" s="27" t="str">
        <f>IF(O462="","",O462*(1-'Core List'!$Q$525))</f>
        <v/>
      </c>
    </row>
    <row r="463" spans="1:19" x14ac:dyDescent="0.3">
      <c r="A463" s="127" t="s">
        <v>8</v>
      </c>
      <c r="B463" s="128" t="s">
        <v>2102</v>
      </c>
      <c r="C463" s="127" t="s">
        <v>1337</v>
      </c>
      <c r="D463" s="127" t="s">
        <v>2101</v>
      </c>
      <c r="E463" s="127" t="s">
        <v>8</v>
      </c>
      <c r="F463" s="129"/>
      <c r="G463" s="128" t="s">
        <v>1327</v>
      </c>
      <c r="H463" s="128" t="s">
        <v>1105</v>
      </c>
      <c r="I463" s="130">
        <v>43852</v>
      </c>
      <c r="J463" s="128">
        <v>490</v>
      </c>
      <c r="K463" s="128" t="s">
        <v>1106</v>
      </c>
      <c r="L463" s="128" t="s">
        <v>947</v>
      </c>
      <c r="M463" s="128" t="s">
        <v>952</v>
      </c>
      <c r="N463" s="131">
        <v>12.99</v>
      </c>
      <c r="O463" s="126" t="str">
        <f t="shared" si="19"/>
        <v/>
      </c>
      <c r="R463" s="27" t="str">
        <f t="shared" si="20"/>
        <v/>
      </c>
      <c r="S463" s="27" t="str">
        <f>IF(O463="","",O463*(1-'Core List'!$Q$525))</f>
        <v/>
      </c>
    </row>
    <row r="464" spans="1:19" x14ac:dyDescent="0.3">
      <c r="A464" s="127" t="s">
        <v>8</v>
      </c>
      <c r="B464" s="128" t="s">
        <v>2103</v>
      </c>
      <c r="C464" s="127" t="s">
        <v>2104</v>
      </c>
      <c r="D464" s="127" t="s">
        <v>2105</v>
      </c>
      <c r="E464" s="127" t="s">
        <v>2106</v>
      </c>
      <c r="F464" s="128">
        <v>3</v>
      </c>
      <c r="G464" s="128" t="s">
        <v>943</v>
      </c>
      <c r="H464" s="128" t="s">
        <v>1211</v>
      </c>
      <c r="I464" s="130">
        <v>43880</v>
      </c>
      <c r="J464" s="128">
        <v>850</v>
      </c>
      <c r="K464" s="128" t="s">
        <v>1106</v>
      </c>
      <c r="L464" s="128" t="s">
        <v>947</v>
      </c>
      <c r="M464" s="128" t="s">
        <v>952</v>
      </c>
      <c r="N464" s="131">
        <v>21.99</v>
      </c>
      <c r="O464" s="126" t="str">
        <f t="shared" si="19"/>
        <v/>
      </c>
      <c r="R464" s="27" t="str">
        <f t="shared" si="20"/>
        <v/>
      </c>
      <c r="S464" s="27" t="str">
        <f>IF(O464="","",O464*(1-'Core List'!$Q$525))</f>
        <v/>
      </c>
    </row>
    <row r="465" spans="1:19" x14ac:dyDescent="0.3">
      <c r="A465" s="127" t="s">
        <v>8</v>
      </c>
      <c r="B465" s="128" t="s">
        <v>2107</v>
      </c>
      <c r="C465" s="127" t="s">
        <v>2108</v>
      </c>
      <c r="D465" s="127" t="s">
        <v>2109</v>
      </c>
      <c r="E465" s="127" t="s">
        <v>8</v>
      </c>
      <c r="F465" s="129"/>
      <c r="G465" s="128" t="s">
        <v>1327</v>
      </c>
      <c r="H465" s="128" t="s">
        <v>944</v>
      </c>
      <c r="I465" s="130">
        <v>43872</v>
      </c>
      <c r="J465" s="128">
        <v>940</v>
      </c>
      <c r="K465" s="128" t="s">
        <v>1106</v>
      </c>
      <c r="L465" s="128" t="s">
        <v>947</v>
      </c>
      <c r="M465" s="128" t="s">
        <v>952</v>
      </c>
      <c r="N465" s="131">
        <v>12.99</v>
      </c>
      <c r="O465" s="126" t="str">
        <f t="shared" si="19"/>
        <v/>
      </c>
      <c r="R465" s="27" t="str">
        <f t="shared" si="20"/>
        <v/>
      </c>
      <c r="S465" s="27" t="str">
        <f>IF(O465="","",O465*(1-'Core List'!$Q$525))</f>
        <v/>
      </c>
    </row>
    <row r="466" spans="1:19" x14ac:dyDescent="0.3">
      <c r="A466" s="127" t="s">
        <v>8</v>
      </c>
      <c r="B466" s="128" t="s">
        <v>2110</v>
      </c>
      <c r="C466" s="127" t="s">
        <v>2108</v>
      </c>
      <c r="D466" s="127" t="s">
        <v>2109</v>
      </c>
      <c r="E466" s="127" t="s">
        <v>8</v>
      </c>
      <c r="F466" s="129"/>
      <c r="G466" s="128" t="s">
        <v>943</v>
      </c>
      <c r="H466" s="128" t="s">
        <v>944</v>
      </c>
      <c r="I466" s="130">
        <v>43872</v>
      </c>
      <c r="J466" s="128">
        <v>940</v>
      </c>
      <c r="K466" s="128" t="s">
        <v>1106</v>
      </c>
      <c r="L466" s="128" t="s">
        <v>947</v>
      </c>
      <c r="M466" s="128" t="s">
        <v>952</v>
      </c>
      <c r="N466" s="131">
        <v>21.99</v>
      </c>
      <c r="O466" s="126" t="str">
        <f t="shared" si="19"/>
        <v/>
      </c>
      <c r="R466" s="27" t="str">
        <f t="shared" si="20"/>
        <v/>
      </c>
      <c r="S466" s="27" t="str">
        <f>IF(O466="","",O466*(1-'Core List'!$Q$525))</f>
        <v/>
      </c>
    </row>
    <row r="467" spans="1:19" x14ac:dyDescent="0.3">
      <c r="A467" s="127" t="s">
        <v>8</v>
      </c>
      <c r="B467" s="128" t="s">
        <v>2111</v>
      </c>
      <c r="C467" s="127" t="s">
        <v>1263</v>
      </c>
      <c r="D467" s="127" t="s">
        <v>1265</v>
      </c>
      <c r="E467" s="127" t="s">
        <v>1265</v>
      </c>
      <c r="F467" s="128">
        <v>1</v>
      </c>
      <c r="G467" s="128" t="s">
        <v>1327</v>
      </c>
      <c r="H467" s="128" t="s">
        <v>972</v>
      </c>
      <c r="I467" s="130">
        <v>43152</v>
      </c>
      <c r="J467" s="128">
        <v>680</v>
      </c>
      <c r="K467" s="128" t="s">
        <v>1106</v>
      </c>
      <c r="L467" s="128" t="s">
        <v>947</v>
      </c>
      <c r="M467" s="128" t="s">
        <v>952</v>
      </c>
      <c r="N467" s="131">
        <v>13.99</v>
      </c>
      <c r="O467" s="126" t="str">
        <f t="shared" si="19"/>
        <v/>
      </c>
      <c r="R467" s="27" t="str">
        <f t="shared" si="20"/>
        <v/>
      </c>
      <c r="S467" s="27" t="str">
        <f>IF(O467="","",O467*(1-'Core List'!$Q$525))</f>
        <v/>
      </c>
    </row>
    <row r="468" spans="1:19" x14ac:dyDescent="0.3">
      <c r="A468" s="127" t="s">
        <v>8</v>
      </c>
      <c r="B468" s="128" t="s">
        <v>2112</v>
      </c>
      <c r="C468" s="127" t="s">
        <v>1263</v>
      </c>
      <c r="D468" s="127" t="s">
        <v>1265</v>
      </c>
      <c r="E468" s="127" t="s">
        <v>1265</v>
      </c>
      <c r="F468" s="128">
        <v>1</v>
      </c>
      <c r="G468" s="128" t="s">
        <v>943</v>
      </c>
      <c r="H468" s="128" t="s">
        <v>972</v>
      </c>
      <c r="I468" s="130">
        <v>42494</v>
      </c>
      <c r="J468" s="128">
        <v>680</v>
      </c>
      <c r="K468" s="128" t="s">
        <v>1106</v>
      </c>
      <c r="L468" s="128" t="s">
        <v>947</v>
      </c>
      <c r="M468" s="128" t="s">
        <v>952</v>
      </c>
      <c r="N468" s="131">
        <v>22.95</v>
      </c>
      <c r="O468" s="126" t="str">
        <f t="shared" si="19"/>
        <v/>
      </c>
      <c r="R468" s="27" t="str">
        <f t="shared" si="20"/>
        <v/>
      </c>
      <c r="S468" s="27" t="str">
        <f>IF(O468="","",O468*(1-'Core List'!$Q$525))</f>
        <v/>
      </c>
    </row>
    <row r="469" spans="1:19" x14ac:dyDescent="0.3">
      <c r="A469" s="127" t="s">
        <v>8</v>
      </c>
      <c r="B469" s="128" t="s">
        <v>2113</v>
      </c>
      <c r="C469" s="127" t="s">
        <v>2114</v>
      </c>
      <c r="D469" s="127" t="s">
        <v>2115</v>
      </c>
      <c r="E469" s="127" t="s">
        <v>8</v>
      </c>
      <c r="F469" s="129"/>
      <c r="G469" s="128" t="s">
        <v>943</v>
      </c>
      <c r="H469" s="128" t="s">
        <v>1105</v>
      </c>
      <c r="I469" s="130">
        <v>41621</v>
      </c>
      <c r="J469" s="128">
        <v>730</v>
      </c>
      <c r="K469" s="128" t="s">
        <v>1106</v>
      </c>
      <c r="L469" s="128" t="s">
        <v>947</v>
      </c>
      <c r="M469" s="128" t="s">
        <v>952</v>
      </c>
      <c r="N469" s="131">
        <v>23.99</v>
      </c>
      <c r="O469" s="126" t="str">
        <f t="shared" si="19"/>
        <v/>
      </c>
      <c r="R469" s="27" t="str">
        <f t="shared" si="20"/>
        <v/>
      </c>
      <c r="S469" s="27" t="str">
        <f>IF(O469="","",O469*(1-'Core List'!$Q$525))</f>
        <v/>
      </c>
    </row>
    <row r="470" spans="1:19" x14ac:dyDescent="0.3">
      <c r="A470" s="127" t="s">
        <v>8</v>
      </c>
      <c r="B470" s="128" t="s">
        <v>2116</v>
      </c>
      <c r="C470" s="127" t="s">
        <v>2117</v>
      </c>
      <c r="D470" s="127" t="s">
        <v>2118</v>
      </c>
      <c r="E470" s="127" t="s">
        <v>8</v>
      </c>
      <c r="F470" s="129"/>
      <c r="G470" s="128" t="s">
        <v>943</v>
      </c>
      <c r="H470" s="128" t="s">
        <v>972</v>
      </c>
      <c r="I470" s="130">
        <v>41822</v>
      </c>
      <c r="J470" s="128">
        <v>680</v>
      </c>
      <c r="K470" s="128" t="s">
        <v>1956</v>
      </c>
      <c r="L470" s="128" t="s">
        <v>947</v>
      </c>
      <c r="M470" s="128" t="s">
        <v>952</v>
      </c>
      <c r="N470" s="131">
        <v>20.99</v>
      </c>
      <c r="O470" s="126" t="str">
        <f t="shared" si="19"/>
        <v/>
      </c>
      <c r="R470" s="27" t="str">
        <f t="shared" si="20"/>
        <v/>
      </c>
      <c r="S470" s="27" t="str">
        <f>IF(O470="","",O470*(1-'Core List'!$Q$525))</f>
        <v/>
      </c>
    </row>
    <row r="471" spans="1:19" x14ac:dyDescent="0.3">
      <c r="A471" s="127" t="s">
        <v>8</v>
      </c>
      <c r="B471" s="128" t="s">
        <v>2119</v>
      </c>
      <c r="C471" s="127" t="s">
        <v>2120</v>
      </c>
      <c r="D471" s="127" t="s">
        <v>2121</v>
      </c>
      <c r="E471" s="127" t="s">
        <v>8</v>
      </c>
      <c r="F471" s="129"/>
      <c r="G471" s="128" t="s">
        <v>943</v>
      </c>
      <c r="H471" s="128" t="s">
        <v>1105</v>
      </c>
      <c r="I471" s="130">
        <v>43852</v>
      </c>
      <c r="J471" s="129"/>
      <c r="K471" s="128" t="s">
        <v>1275</v>
      </c>
      <c r="L471" s="128" t="s">
        <v>947</v>
      </c>
      <c r="M471" s="128" t="s">
        <v>952</v>
      </c>
      <c r="N471" s="131">
        <v>21.99</v>
      </c>
      <c r="O471" s="126" t="str">
        <f t="shared" si="19"/>
        <v/>
      </c>
      <c r="R471" s="27" t="str">
        <f t="shared" si="20"/>
        <v/>
      </c>
      <c r="S471" s="27" t="str">
        <f>IF(O471="","",O471*(1-'Core List'!$Q$525))</f>
        <v/>
      </c>
    </row>
    <row r="472" spans="1:19" x14ac:dyDescent="0.3">
      <c r="A472" s="127" t="s">
        <v>8</v>
      </c>
      <c r="B472" s="128" t="s">
        <v>2122</v>
      </c>
      <c r="C472" s="127" t="s">
        <v>1862</v>
      </c>
      <c r="D472" s="127" t="s">
        <v>2123</v>
      </c>
      <c r="E472" s="127" t="s">
        <v>8</v>
      </c>
      <c r="F472" s="129"/>
      <c r="G472" s="128" t="s">
        <v>943</v>
      </c>
      <c r="H472" s="128" t="s">
        <v>1105</v>
      </c>
      <c r="I472" s="130">
        <v>42158</v>
      </c>
      <c r="J472" s="128">
        <v>850</v>
      </c>
      <c r="K472" s="128" t="s">
        <v>1222</v>
      </c>
      <c r="L472" s="128" t="s">
        <v>947</v>
      </c>
      <c r="M472" s="128" t="s">
        <v>952</v>
      </c>
      <c r="N472" s="131">
        <v>21.99</v>
      </c>
      <c r="O472" s="126" t="str">
        <f t="shared" si="19"/>
        <v/>
      </c>
      <c r="R472" s="27" t="str">
        <f t="shared" si="20"/>
        <v/>
      </c>
      <c r="S472" s="27" t="str">
        <f>IF(O472="","",O472*(1-'Core List'!$Q$525))</f>
        <v/>
      </c>
    </row>
    <row r="473" spans="1:19" x14ac:dyDescent="0.3">
      <c r="A473" s="127" t="s">
        <v>8</v>
      </c>
      <c r="B473" s="128" t="s">
        <v>2124</v>
      </c>
      <c r="C473" s="127" t="s">
        <v>1862</v>
      </c>
      <c r="D473" s="127" t="s">
        <v>2123</v>
      </c>
      <c r="E473" s="127" t="s">
        <v>8</v>
      </c>
      <c r="F473" s="129"/>
      <c r="G473" s="128" t="s">
        <v>1327</v>
      </c>
      <c r="H473" s="128" t="s">
        <v>1105</v>
      </c>
      <c r="I473" s="130">
        <v>42095</v>
      </c>
      <c r="J473" s="128">
        <v>850</v>
      </c>
      <c r="K473" s="128" t="s">
        <v>1222</v>
      </c>
      <c r="L473" s="128" t="s">
        <v>947</v>
      </c>
      <c r="M473" s="128" t="s">
        <v>952</v>
      </c>
      <c r="N473" s="131">
        <v>12.99</v>
      </c>
      <c r="O473" s="126" t="str">
        <f t="shared" si="19"/>
        <v/>
      </c>
      <c r="R473" s="27" t="str">
        <f t="shared" si="20"/>
        <v/>
      </c>
      <c r="S473" s="27" t="str">
        <f>IF(O473="","",O473*(1-'Core List'!$Q$525))</f>
        <v/>
      </c>
    </row>
    <row r="474" spans="1:19" x14ac:dyDescent="0.3">
      <c r="A474" s="127" t="s">
        <v>8</v>
      </c>
      <c r="B474" s="128" t="s">
        <v>2125</v>
      </c>
      <c r="C474" s="127" t="s">
        <v>1009</v>
      </c>
      <c r="D474" s="127" t="s">
        <v>2126</v>
      </c>
      <c r="E474" s="127" t="s">
        <v>8</v>
      </c>
      <c r="F474" s="129"/>
      <c r="G474" s="128" t="s">
        <v>1327</v>
      </c>
      <c r="H474" s="128" t="s">
        <v>944</v>
      </c>
      <c r="I474" s="130">
        <v>43516</v>
      </c>
      <c r="J474" s="128">
        <v>540</v>
      </c>
      <c r="K474" s="128" t="s">
        <v>2127</v>
      </c>
      <c r="L474" s="128" t="s">
        <v>1004</v>
      </c>
      <c r="M474" s="128" t="s">
        <v>1123</v>
      </c>
      <c r="N474" s="131">
        <v>12.99</v>
      </c>
      <c r="O474" s="126" t="str">
        <f t="shared" si="19"/>
        <v/>
      </c>
      <c r="R474" s="27" t="str">
        <f t="shared" si="20"/>
        <v/>
      </c>
      <c r="S474" s="27" t="str">
        <f>IF(O474="","",O474*(1-'Core List'!$Q$525))</f>
        <v/>
      </c>
    </row>
    <row r="475" spans="1:19" x14ac:dyDescent="0.3">
      <c r="A475" s="127" t="s">
        <v>8</v>
      </c>
      <c r="B475" s="128" t="s">
        <v>2128</v>
      </c>
      <c r="C475" s="127" t="s">
        <v>1009</v>
      </c>
      <c r="D475" s="127" t="s">
        <v>2126</v>
      </c>
      <c r="E475" s="127" t="s">
        <v>8</v>
      </c>
      <c r="F475" s="129"/>
      <c r="G475" s="128" t="s">
        <v>943</v>
      </c>
      <c r="H475" s="128" t="s">
        <v>944</v>
      </c>
      <c r="I475" s="130">
        <v>43454</v>
      </c>
      <c r="J475" s="128">
        <v>540</v>
      </c>
      <c r="K475" s="128" t="s">
        <v>2127</v>
      </c>
      <c r="L475" s="128" t="s">
        <v>1004</v>
      </c>
      <c r="M475" s="128" t="s">
        <v>1123</v>
      </c>
      <c r="N475" s="131">
        <v>20.99</v>
      </c>
      <c r="O475" s="126" t="str">
        <f t="shared" si="19"/>
        <v/>
      </c>
      <c r="R475" s="27" t="str">
        <f t="shared" si="20"/>
        <v/>
      </c>
      <c r="S475" s="27" t="str">
        <f>IF(O475="","",O475*(1-'Core List'!$Q$525))</f>
        <v/>
      </c>
    </row>
    <row r="476" spans="1:19" x14ac:dyDescent="0.3">
      <c r="A476" s="127" t="s">
        <v>8</v>
      </c>
      <c r="B476" s="128" t="s">
        <v>2129</v>
      </c>
      <c r="C476" s="127" t="s">
        <v>2130</v>
      </c>
      <c r="D476" s="127" t="s">
        <v>2131</v>
      </c>
      <c r="E476" s="127" t="s">
        <v>8</v>
      </c>
      <c r="F476" s="129"/>
      <c r="G476" s="128" t="s">
        <v>1327</v>
      </c>
      <c r="H476" s="128" t="s">
        <v>1552</v>
      </c>
      <c r="I476" s="130">
        <v>40156</v>
      </c>
      <c r="J476" s="128">
        <v>790</v>
      </c>
      <c r="K476" s="128" t="s">
        <v>1309</v>
      </c>
      <c r="L476" s="128" t="s">
        <v>1004</v>
      </c>
      <c r="M476" s="128" t="s">
        <v>1123</v>
      </c>
      <c r="N476" s="131">
        <v>12.99</v>
      </c>
      <c r="O476" s="126" t="str">
        <f t="shared" si="19"/>
        <v/>
      </c>
      <c r="R476" s="27" t="str">
        <f t="shared" si="20"/>
        <v/>
      </c>
      <c r="S476" s="27" t="str">
        <f>IF(O476="","",O476*(1-'Core List'!$Q$525))</f>
        <v/>
      </c>
    </row>
    <row r="477" spans="1:19" x14ac:dyDescent="0.3">
      <c r="A477" s="127" t="s">
        <v>8</v>
      </c>
      <c r="B477" s="128" t="s">
        <v>2132</v>
      </c>
      <c r="C477" s="127" t="s">
        <v>2133</v>
      </c>
      <c r="D477" s="127" t="s">
        <v>2134</v>
      </c>
      <c r="E477" s="127" t="s">
        <v>8</v>
      </c>
      <c r="F477" s="129"/>
      <c r="G477" s="128" t="s">
        <v>943</v>
      </c>
      <c r="H477" s="128" t="s">
        <v>1552</v>
      </c>
      <c r="I477" s="130">
        <v>41976</v>
      </c>
      <c r="J477" s="128">
        <v>760</v>
      </c>
      <c r="K477" s="128" t="s">
        <v>1956</v>
      </c>
      <c r="L477" s="128" t="s">
        <v>1004</v>
      </c>
      <c r="M477" s="128" t="s">
        <v>1123</v>
      </c>
      <c r="N477" s="131">
        <v>27.95</v>
      </c>
      <c r="O477" s="126" t="str">
        <f t="shared" si="19"/>
        <v/>
      </c>
      <c r="R477" s="27" t="str">
        <f t="shared" si="20"/>
        <v/>
      </c>
      <c r="S477" s="27" t="str">
        <f>IF(O477="","",O477*(1-'Core List'!$Q$525))</f>
        <v/>
      </c>
    </row>
    <row r="478" spans="1:19" x14ac:dyDescent="0.3">
      <c r="A478" s="127" t="s">
        <v>8</v>
      </c>
      <c r="B478" s="128" t="s">
        <v>2135</v>
      </c>
      <c r="C478" s="127" t="s">
        <v>1306</v>
      </c>
      <c r="D478" s="127" t="s">
        <v>2136</v>
      </c>
      <c r="E478" s="127" t="s">
        <v>1308</v>
      </c>
      <c r="F478" s="128">
        <v>2</v>
      </c>
      <c r="G478" s="128" t="s">
        <v>943</v>
      </c>
      <c r="H478" s="128" t="s">
        <v>1105</v>
      </c>
      <c r="I478" s="130">
        <v>43838</v>
      </c>
      <c r="J478" s="129"/>
      <c r="K478" s="128" t="s">
        <v>1323</v>
      </c>
      <c r="L478" s="128" t="s">
        <v>1004</v>
      </c>
      <c r="M478" s="128" t="s">
        <v>1123</v>
      </c>
      <c r="N478" s="131">
        <v>24.99</v>
      </c>
      <c r="O478" s="126" t="str">
        <f t="shared" si="19"/>
        <v/>
      </c>
      <c r="R478" s="27" t="str">
        <f t="shared" si="20"/>
        <v/>
      </c>
      <c r="S478" s="27" t="str">
        <f>IF(O478="","",O478*(1-'Core List'!$Q$525))</f>
        <v/>
      </c>
    </row>
    <row r="479" spans="1:19" x14ac:dyDescent="0.3">
      <c r="A479" s="127" t="s">
        <v>8</v>
      </c>
      <c r="B479" s="128" t="s">
        <v>2137</v>
      </c>
      <c r="C479" s="127" t="s">
        <v>1321</v>
      </c>
      <c r="D479" s="127" t="s">
        <v>2138</v>
      </c>
      <c r="E479" s="127" t="s">
        <v>2139</v>
      </c>
      <c r="F479" s="128">
        <v>3</v>
      </c>
      <c r="G479" s="128" t="s">
        <v>943</v>
      </c>
      <c r="H479" s="128" t="s">
        <v>972</v>
      </c>
      <c r="I479" s="130">
        <v>43880</v>
      </c>
      <c r="J479" s="129"/>
      <c r="K479" s="128" t="s">
        <v>1323</v>
      </c>
      <c r="L479" s="128" t="s">
        <v>1004</v>
      </c>
      <c r="M479" s="128" t="s">
        <v>1123</v>
      </c>
      <c r="N479" s="131">
        <v>21.99</v>
      </c>
      <c r="O479" s="126" t="str">
        <f t="shared" si="19"/>
        <v/>
      </c>
      <c r="R479" s="27" t="str">
        <f t="shared" si="20"/>
        <v/>
      </c>
      <c r="S479" s="27" t="str">
        <f>IF(O479="","",O479*(1-'Core List'!$Q$525))</f>
        <v/>
      </c>
    </row>
    <row r="480" spans="1:19" x14ac:dyDescent="0.3">
      <c r="A480" s="127" t="s">
        <v>8</v>
      </c>
      <c r="B480" s="128" t="s">
        <v>2140</v>
      </c>
      <c r="C480" s="127" t="s">
        <v>1321</v>
      </c>
      <c r="D480" s="127" t="s">
        <v>2141</v>
      </c>
      <c r="E480" s="127" t="s">
        <v>2139</v>
      </c>
      <c r="F480" s="128">
        <v>2</v>
      </c>
      <c r="G480" s="128" t="s">
        <v>1327</v>
      </c>
      <c r="H480" s="128" t="s">
        <v>1105</v>
      </c>
      <c r="I480" s="130">
        <v>43852</v>
      </c>
      <c r="J480" s="128">
        <v>930</v>
      </c>
      <c r="K480" s="128" t="s">
        <v>1323</v>
      </c>
      <c r="L480" s="128" t="s">
        <v>1004</v>
      </c>
      <c r="M480" s="128" t="s">
        <v>1123</v>
      </c>
      <c r="N480" s="131">
        <v>12.99</v>
      </c>
      <c r="O480" s="126" t="str">
        <f t="shared" si="19"/>
        <v/>
      </c>
      <c r="R480" s="27" t="str">
        <f t="shared" si="20"/>
        <v/>
      </c>
      <c r="S480" s="27" t="str">
        <f>IF(O480="","",O480*(1-'Core List'!$Q$525))</f>
        <v/>
      </c>
    </row>
    <row r="481" spans="1:19" x14ac:dyDescent="0.3">
      <c r="A481" s="127" t="s">
        <v>8</v>
      </c>
      <c r="B481" s="128" t="s">
        <v>2142</v>
      </c>
      <c r="C481" s="127" t="s">
        <v>1321</v>
      </c>
      <c r="D481" s="127" t="s">
        <v>2141</v>
      </c>
      <c r="E481" s="127" t="s">
        <v>2139</v>
      </c>
      <c r="F481" s="128">
        <v>2</v>
      </c>
      <c r="G481" s="128" t="s">
        <v>943</v>
      </c>
      <c r="H481" s="128" t="s">
        <v>1105</v>
      </c>
      <c r="I481" s="130">
        <v>43852</v>
      </c>
      <c r="J481" s="128">
        <v>930</v>
      </c>
      <c r="K481" s="128" t="s">
        <v>1323</v>
      </c>
      <c r="L481" s="128" t="s">
        <v>1004</v>
      </c>
      <c r="M481" s="128" t="s">
        <v>1123</v>
      </c>
      <c r="N481" s="131">
        <v>21.99</v>
      </c>
      <c r="O481" s="126" t="str">
        <f t="shared" si="19"/>
        <v/>
      </c>
      <c r="R481" s="27" t="str">
        <f t="shared" si="20"/>
        <v/>
      </c>
      <c r="S481" s="27" t="str">
        <f>IF(O481="","",O481*(1-'Core List'!$Q$525))</f>
        <v/>
      </c>
    </row>
    <row r="482" spans="1:19" x14ac:dyDescent="0.3">
      <c r="A482" s="127" t="s">
        <v>8</v>
      </c>
      <c r="B482" s="128" t="s">
        <v>2143</v>
      </c>
      <c r="C482" s="127" t="s">
        <v>1479</v>
      </c>
      <c r="D482" s="127" t="s">
        <v>2144</v>
      </c>
      <c r="E482" s="127" t="s">
        <v>2004</v>
      </c>
      <c r="F482" s="128">
        <v>1</v>
      </c>
      <c r="G482" s="128" t="s">
        <v>943</v>
      </c>
      <c r="H482" s="128" t="s">
        <v>972</v>
      </c>
      <c r="I482" s="130">
        <v>43103</v>
      </c>
      <c r="J482" s="128">
        <v>860</v>
      </c>
      <c r="K482" s="128" t="s">
        <v>1323</v>
      </c>
      <c r="L482" s="128" t="s">
        <v>1004</v>
      </c>
      <c r="M482" s="128" t="s">
        <v>1123</v>
      </c>
      <c r="N482" s="131">
        <v>22.99</v>
      </c>
      <c r="O482" s="126" t="str">
        <f t="shared" si="19"/>
        <v/>
      </c>
      <c r="R482" s="27" t="str">
        <f t="shared" si="20"/>
        <v/>
      </c>
      <c r="S482" s="27" t="str">
        <f>IF(O482="","",O482*(1-'Core List'!$Q$525))</f>
        <v/>
      </c>
    </row>
    <row r="483" spans="1:19" x14ac:dyDescent="0.3">
      <c r="A483" s="127" t="s">
        <v>8</v>
      </c>
      <c r="B483" s="128" t="s">
        <v>2145</v>
      </c>
      <c r="C483" s="127" t="s">
        <v>2023</v>
      </c>
      <c r="D483" s="127" t="s">
        <v>2146</v>
      </c>
      <c r="E483" s="127" t="s">
        <v>2147</v>
      </c>
      <c r="F483" s="128">
        <v>2</v>
      </c>
      <c r="G483" s="128" t="s">
        <v>943</v>
      </c>
      <c r="H483" s="128" t="s">
        <v>972</v>
      </c>
      <c r="I483" s="130">
        <v>43803</v>
      </c>
      <c r="J483" s="129"/>
      <c r="K483" s="128" t="s">
        <v>1323</v>
      </c>
      <c r="L483" s="128" t="s">
        <v>1004</v>
      </c>
      <c r="M483" s="128" t="s">
        <v>1123</v>
      </c>
      <c r="N483" s="131">
        <v>24.99</v>
      </c>
      <c r="O483" s="126" t="str">
        <f t="shared" si="19"/>
        <v/>
      </c>
      <c r="R483" s="27" t="str">
        <f t="shared" si="20"/>
        <v/>
      </c>
      <c r="S483" s="27" t="str">
        <f>IF(O483="","",O483*(1-'Core List'!$Q$525))</f>
        <v/>
      </c>
    </row>
    <row r="484" spans="1:19" x14ac:dyDescent="0.3">
      <c r="A484" s="127" t="s">
        <v>8</v>
      </c>
      <c r="B484" s="128" t="s">
        <v>2148</v>
      </c>
      <c r="C484" s="127" t="s">
        <v>2149</v>
      </c>
      <c r="D484" s="127" t="s">
        <v>2150</v>
      </c>
      <c r="E484" s="127" t="s">
        <v>8</v>
      </c>
      <c r="F484" s="129"/>
      <c r="G484" s="128" t="s">
        <v>943</v>
      </c>
      <c r="H484" s="128" t="s">
        <v>1239</v>
      </c>
      <c r="I484" s="130">
        <v>43852</v>
      </c>
      <c r="J484" s="128">
        <v>750</v>
      </c>
      <c r="K484" s="128" t="s">
        <v>1323</v>
      </c>
      <c r="L484" s="128" t="s">
        <v>1004</v>
      </c>
      <c r="M484" s="128" t="s">
        <v>1123</v>
      </c>
      <c r="N484" s="131">
        <v>21.99</v>
      </c>
      <c r="O484" s="126" t="str">
        <f t="shared" si="19"/>
        <v/>
      </c>
      <c r="R484" s="27" t="str">
        <f t="shared" si="20"/>
        <v/>
      </c>
      <c r="S484" s="27" t="str">
        <f>IF(O484="","",O484*(1-'Core List'!$Q$525))</f>
        <v/>
      </c>
    </row>
    <row r="485" spans="1:19" x14ac:dyDescent="0.3">
      <c r="A485" s="127" t="s">
        <v>8</v>
      </c>
      <c r="B485" s="128" t="s">
        <v>2151</v>
      </c>
      <c r="C485" s="127" t="s">
        <v>1284</v>
      </c>
      <c r="D485" s="127" t="s">
        <v>2152</v>
      </c>
      <c r="E485" s="127" t="s">
        <v>1286</v>
      </c>
      <c r="F485" s="128">
        <v>2</v>
      </c>
      <c r="G485" s="128" t="s">
        <v>943</v>
      </c>
      <c r="H485" s="128" t="s">
        <v>972</v>
      </c>
      <c r="I485" s="130">
        <v>43740</v>
      </c>
      <c r="J485" s="129"/>
      <c r="K485" s="128" t="s">
        <v>1218</v>
      </c>
      <c r="L485" s="128" t="s">
        <v>1004</v>
      </c>
      <c r="M485" s="128" t="s">
        <v>1123</v>
      </c>
      <c r="N485" s="131">
        <v>24.99</v>
      </c>
      <c r="O485" s="126" t="str">
        <f t="shared" si="19"/>
        <v/>
      </c>
      <c r="R485" s="27" t="str">
        <f t="shared" si="20"/>
        <v/>
      </c>
      <c r="S485" s="27" t="str">
        <f>IF(O485="","",O485*(1-'Core List'!$Q$525))</f>
        <v/>
      </c>
    </row>
    <row r="486" spans="1:19" x14ac:dyDescent="0.3">
      <c r="A486" s="127" t="s">
        <v>8</v>
      </c>
      <c r="B486" s="128" t="s">
        <v>2153</v>
      </c>
      <c r="C486" s="127" t="s">
        <v>1292</v>
      </c>
      <c r="D486" s="127" t="s">
        <v>2154</v>
      </c>
      <c r="E486" s="127" t="s">
        <v>1294</v>
      </c>
      <c r="F486" s="128">
        <v>1</v>
      </c>
      <c r="G486" s="128" t="s">
        <v>943</v>
      </c>
      <c r="H486" s="128" t="s">
        <v>1105</v>
      </c>
      <c r="I486" s="130">
        <v>43621</v>
      </c>
      <c r="J486" s="128">
        <v>710</v>
      </c>
      <c r="K486" s="128" t="s">
        <v>1956</v>
      </c>
      <c r="L486" s="128" t="s">
        <v>1004</v>
      </c>
      <c r="M486" s="128" t="s">
        <v>1939</v>
      </c>
      <c r="N486" s="131">
        <v>24.99</v>
      </c>
      <c r="O486" s="126" t="str">
        <f t="shared" si="19"/>
        <v/>
      </c>
      <c r="R486" s="27" t="str">
        <f t="shared" si="20"/>
        <v/>
      </c>
      <c r="S486" s="27" t="str">
        <f>IF(O486="","",O486*(1-'Core List'!$Q$525))</f>
        <v/>
      </c>
    </row>
    <row r="487" spans="1:19" x14ac:dyDescent="0.3">
      <c r="A487" s="127" t="s">
        <v>8</v>
      </c>
      <c r="B487" s="128" t="s">
        <v>2155</v>
      </c>
      <c r="C487" s="127" t="s">
        <v>1903</v>
      </c>
      <c r="D487" s="127" t="s">
        <v>2156</v>
      </c>
      <c r="E487" s="127" t="s">
        <v>8</v>
      </c>
      <c r="F487" s="129"/>
      <c r="G487" s="128" t="s">
        <v>1327</v>
      </c>
      <c r="H487" s="128" t="s">
        <v>1552</v>
      </c>
      <c r="I487" s="130">
        <v>40408</v>
      </c>
      <c r="J487" s="128">
        <v>1180</v>
      </c>
      <c r="K487" s="128" t="s">
        <v>1222</v>
      </c>
      <c r="L487" s="128" t="s">
        <v>1004</v>
      </c>
      <c r="M487" s="128" t="s">
        <v>1939</v>
      </c>
      <c r="N487" s="131">
        <v>13.99</v>
      </c>
      <c r="O487" s="126" t="str">
        <f t="shared" si="19"/>
        <v/>
      </c>
      <c r="R487" s="27" t="str">
        <f t="shared" si="20"/>
        <v/>
      </c>
      <c r="S487" s="27" t="str">
        <f>IF(O487="","",O487*(1-'Core List'!$Q$525))</f>
        <v/>
      </c>
    </row>
    <row r="488" spans="1:19" x14ac:dyDescent="0.3">
      <c r="A488" s="127" t="s">
        <v>8</v>
      </c>
      <c r="B488" s="128" t="s">
        <v>2157</v>
      </c>
      <c r="C488" s="127" t="s">
        <v>2023</v>
      </c>
      <c r="D488" s="127" t="s">
        <v>2158</v>
      </c>
      <c r="E488" s="127" t="s">
        <v>8</v>
      </c>
      <c r="F488" s="129"/>
      <c r="G488" s="128" t="s">
        <v>943</v>
      </c>
      <c r="H488" s="128" t="s">
        <v>1105</v>
      </c>
      <c r="I488" s="130">
        <v>41675</v>
      </c>
      <c r="J488" s="128">
        <v>570</v>
      </c>
      <c r="K488" s="128" t="s">
        <v>1323</v>
      </c>
      <c r="L488" s="128" t="s">
        <v>1004</v>
      </c>
      <c r="M488" s="128" t="s">
        <v>952</v>
      </c>
      <c r="N488" s="131">
        <v>21.99</v>
      </c>
      <c r="O488" s="126" t="str">
        <f t="shared" si="19"/>
        <v/>
      </c>
      <c r="R488" s="27" t="str">
        <f t="shared" si="20"/>
        <v/>
      </c>
      <c r="S488" s="27" t="str">
        <f>IF(O488="","",O488*(1-'Core List'!$Q$525))</f>
        <v/>
      </c>
    </row>
    <row r="489" spans="1:19" x14ac:dyDescent="0.3">
      <c r="A489" s="127" t="s">
        <v>8</v>
      </c>
      <c r="B489" s="128" t="s">
        <v>2159</v>
      </c>
      <c r="C489" s="127" t="s">
        <v>1273</v>
      </c>
      <c r="D489" s="127" t="s">
        <v>2160</v>
      </c>
      <c r="E489" s="127" t="s">
        <v>8</v>
      </c>
      <c r="F489" s="129"/>
      <c r="G489" s="128" t="s">
        <v>943</v>
      </c>
      <c r="H489" s="128" t="s">
        <v>1105</v>
      </c>
      <c r="I489" s="130">
        <v>43803</v>
      </c>
      <c r="J489" s="128">
        <v>810</v>
      </c>
      <c r="K489" s="128" t="s">
        <v>1275</v>
      </c>
      <c r="L489" s="128" t="s">
        <v>1004</v>
      </c>
      <c r="M489" s="128" t="s">
        <v>952</v>
      </c>
      <c r="N489" s="131">
        <v>24.99</v>
      </c>
      <c r="O489" s="126" t="str">
        <f t="shared" si="19"/>
        <v/>
      </c>
      <c r="R489" s="27" t="str">
        <f t="shared" si="20"/>
        <v/>
      </c>
      <c r="S489" s="27" t="str">
        <f>IF(O489="","",O489*(1-'Core List'!$Q$525))</f>
        <v/>
      </c>
    </row>
    <row r="490" spans="1:19" x14ac:dyDescent="0.3">
      <c r="A490" s="127" t="s">
        <v>8</v>
      </c>
      <c r="B490" s="128" t="s">
        <v>2161</v>
      </c>
      <c r="C490" s="127" t="s">
        <v>1277</v>
      </c>
      <c r="D490" s="127" t="s">
        <v>2162</v>
      </c>
      <c r="E490" s="127" t="s">
        <v>1278</v>
      </c>
      <c r="F490" s="128">
        <v>2</v>
      </c>
      <c r="G490" s="128" t="s">
        <v>943</v>
      </c>
      <c r="H490" s="128" t="s">
        <v>972</v>
      </c>
      <c r="I490" s="130">
        <v>42431</v>
      </c>
      <c r="J490" s="128">
        <v>770</v>
      </c>
      <c r="K490" s="128" t="s">
        <v>1275</v>
      </c>
      <c r="L490" s="128" t="s">
        <v>1004</v>
      </c>
      <c r="M490" s="128" t="s">
        <v>952</v>
      </c>
      <c r="N490" s="131">
        <v>22.99</v>
      </c>
      <c r="O490" s="126" t="str">
        <f t="shared" si="19"/>
        <v/>
      </c>
      <c r="R490" s="27" t="str">
        <f t="shared" si="20"/>
        <v/>
      </c>
      <c r="S490" s="27" t="str">
        <f>IF(O490="","",O490*(1-'Core List'!$Q$525))</f>
        <v/>
      </c>
    </row>
    <row r="491" spans="1:19" x14ac:dyDescent="0.3">
      <c r="A491" s="127" t="s">
        <v>8</v>
      </c>
      <c r="B491" s="128" t="s">
        <v>2163</v>
      </c>
      <c r="C491" s="127" t="s">
        <v>1277</v>
      </c>
      <c r="D491" s="127" t="s">
        <v>2164</v>
      </c>
      <c r="E491" s="127" t="s">
        <v>1278</v>
      </c>
      <c r="F491" s="128">
        <v>3</v>
      </c>
      <c r="G491" s="128" t="s">
        <v>943</v>
      </c>
      <c r="H491" s="128" t="s">
        <v>972</v>
      </c>
      <c r="I491" s="130">
        <v>42830</v>
      </c>
      <c r="J491" s="128">
        <v>700</v>
      </c>
      <c r="K491" s="128" t="s">
        <v>1275</v>
      </c>
      <c r="L491" s="128" t="s">
        <v>1004</v>
      </c>
      <c r="M491" s="128" t="s">
        <v>952</v>
      </c>
      <c r="N491" s="131">
        <v>22.99</v>
      </c>
      <c r="O491" s="126" t="str">
        <f t="shared" si="19"/>
        <v/>
      </c>
      <c r="R491" s="27" t="str">
        <f t="shared" si="20"/>
        <v/>
      </c>
      <c r="S491" s="27" t="str">
        <f>IF(O491="","",O491*(1-'Core List'!$Q$525))</f>
        <v/>
      </c>
    </row>
    <row r="492" spans="1:19" x14ac:dyDescent="0.3">
      <c r="A492" s="127" t="s">
        <v>8</v>
      </c>
      <c r="B492" s="128" t="s">
        <v>2165</v>
      </c>
      <c r="C492" s="127" t="s">
        <v>1277</v>
      </c>
      <c r="D492" s="127" t="s">
        <v>2166</v>
      </c>
      <c r="E492" s="127" t="s">
        <v>1278</v>
      </c>
      <c r="F492" s="128">
        <v>4</v>
      </c>
      <c r="G492" s="128" t="s">
        <v>943</v>
      </c>
      <c r="H492" s="128" t="s">
        <v>972</v>
      </c>
      <c r="I492" s="130">
        <v>43257</v>
      </c>
      <c r="J492" s="128">
        <v>720</v>
      </c>
      <c r="K492" s="128" t="s">
        <v>1275</v>
      </c>
      <c r="L492" s="128" t="s">
        <v>1004</v>
      </c>
      <c r="M492" s="128" t="s">
        <v>952</v>
      </c>
      <c r="N492" s="131">
        <v>24.99</v>
      </c>
      <c r="O492" s="126" t="str">
        <f t="shared" si="19"/>
        <v/>
      </c>
      <c r="R492" s="27" t="str">
        <f t="shared" si="20"/>
        <v/>
      </c>
      <c r="S492" s="27" t="str">
        <f>IF(O492="","",O492*(1-'Core List'!$Q$525))</f>
        <v/>
      </c>
    </row>
    <row r="493" spans="1:19" x14ac:dyDescent="0.3">
      <c r="A493" s="127" t="s">
        <v>8</v>
      </c>
      <c r="B493" s="128" t="s">
        <v>2167</v>
      </c>
      <c r="C493" s="127" t="s">
        <v>2168</v>
      </c>
      <c r="D493" s="127" t="s">
        <v>2169</v>
      </c>
      <c r="E493" s="127" t="s">
        <v>8</v>
      </c>
      <c r="F493" s="129"/>
      <c r="G493" s="128" t="s">
        <v>943</v>
      </c>
      <c r="H493" s="128" t="s">
        <v>1211</v>
      </c>
      <c r="I493" s="130">
        <v>43503</v>
      </c>
      <c r="J493" s="128">
        <v>640</v>
      </c>
      <c r="K493" s="128" t="s">
        <v>1275</v>
      </c>
      <c r="L493" s="128" t="s">
        <v>1004</v>
      </c>
      <c r="M493" s="128" t="s">
        <v>952</v>
      </c>
      <c r="N493" s="131">
        <v>20.99</v>
      </c>
      <c r="O493" s="126" t="str">
        <f t="shared" si="19"/>
        <v/>
      </c>
      <c r="R493" s="27" t="str">
        <f t="shared" si="20"/>
        <v/>
      </c>
      <c r="S493" s="27" t="str">
        <f>IF(O493="","",O493*(1-'Core List'!$Q$525))</f>
        <v/>
      </c>
    </row>
    <row r="494" spans="1:19" x14ac:dyDescent="0.3">
      <c r="A494" s="127" t="s">
        <v>8</v>
      </c>
      <c r="B494" s="128" t="s">
        <v>2170</v>
      </c>
      <c r="C494" s="127" t="s">
        <v>2171</v>
      </c>
      <c r="D494" s="127" t="s">
        <v>2172</v>
      </c>
      <c r="E494" s="127" t="s">
        <v>8</v>
      </c>
      <c r="F494" s="129"/>
      <c r="G494" s="128" t="s">
        <v>943</v>
      </c>
      <c r="H494" s="128" t="s">
        <v>972</v>
      </c>
      <c r="I494" s="130">
        <v>43880</v>
      </c>
      <c r="J494" s="128">
        <v>840</v>
      </c>
      <c r="K494" s="128" t="s">
        <v>1275</v>
      </c>
      <c r="L494" s="128" t="s">
        <v>1004</v>
      </c>
      <c r="M494" s="128" t="s">
        <v>952</v>
      </c>
      <c r="N494" s="131">
        <v>21.99</v>
      </c>
      <c r="O494" s="126" t="str">
        <f t="shared" si="19"/>
        <v/>
      </c>
      <c r="R494" s="27" t="str">
        <f t="shared" si="20"/>
        <v/>
      </c>
      <c r="S494" s="27" t="str">
        <f>IF(O494="","",O494*(1-'Core List'!$Q$525))</f>
        <v/>
      </c>
    </row>
    <row r="495" spans="1:19" x14ac:dyDescent="0.3">
      <c r="A495" s="127" t="s">
        <v>8</v>
      </c>
      <c r="B495" s="128" t="s">
        <v>2173</v>
      </c>
      <c r="C495" s="127" t="s">
        <v>2171</v>
      </c>
      <c r="D495" s="127" t="s">
        <v>2172</v>
      </c>
      <c r="E495" s="127" t="s">
        <v>8</v>
      </c>
      <c r="F495" s="129"/>
      <c r="G495" s="128" t="s">
        <v>1327</v>
      </c>
      <c r="H495" s="128" t="s">
        <v>972</v>
      </c>
      <c r="I495" s="130">
        <v>43880</v>
      </c>
      <c r="J495" s="128">
        <v>840</v>
      </c>
      <c r="K495" s="128" t="s">
        <v>1275</v>
      </c>
      <c r="L495" s="128" t="s">
        <v>1004</v>
      </c>
      <c r="M495" s="128" t="s">
        <v>952</v>
      </c>
      <c r="N495" s="131">
        <v>12.99</v>
      </c>
      <c r="O495" s="126" t="str">
        <f t="shared" si="19"/>
        <v/>
      </c>
      <c r="R495" s="27" t="str">
        <f t="shared" si="20"/>
        <v/>
      </c>
      <c r="S495" s="27" t="str">
        <f>IF(O495="","",O495*(1-'Core List'!$Q$525))</f>
        <v/>
      </c>
    </row>
    <row r="496" spans="1:19" x14ac:dyDescent="0.3">
      <c r="A496" s="127" t="s">
        <v>8</v>
      </c>
      <c r="B496" s="128" t="s">
        <v>2174</v>
      </c>
      <c r="C496" s="127" t="s">
        <v>1479</v>
      </c>
      <c r="D496" s="127" t="s">
        <v>2175</v>
      </c>
      <c r="E496" s="127" t="s">
        <v>1481</v>
      </c>
      <c r="F496" s="128">
        <v>4</v>
      </c>
      <c r="G496" s="128" t="s">
        <v>943</v>
      </c>
      <c r="H496" s="128" t="s">
        <v>972</v>
      </c>
      <c r="I496" s="130">
        <v>42375</v>
      </c>
      <c r="J496" s="128">
        <v>800</v>
      </c>
      <c r="K496" s="128" t="s">
        <v>1275</v>
      </c>
      <c r="L496" s="128" t="s">
        <v>1004</v>
      </c>
      <c r="M496" s="128" t="s">
        <v>952</v>
      </c>
      <c r="N496" s="131">
        <v>24.99</v>
      </c>
      <c r="O496" s="126" t="str">
        <f t="shared" si="19"/>
        <v/>
      </c>
      <c r="R496" s="27" t="str">
        <f t="shared" si="20"/>
        <v/>
      </c>
      <c r="S496" s="27" t="str">
        <f>IF(O496="","",O496*(1-'Core List'!$Q$525))</f>
        <v/>
      </c>
    </row>
    <row r="497" spans="1:19" x14ac:dyDescent="0.3">
      <c r="A497" s="127" t="s">
        <v>8</v>
      </c>
      <c r="B497" s="128" t="s">
        <v>2176</v>
      </c>
      <c r="C497" s="127" t="s">
        <v>2177</v>
      </c>
      <c r="D497" s="127" t="s">
        <v>2178</v>
      </c>
      <c r="E497" s="127" t="s">
        <v>8</v>
      </c>
      <c r="F497" s="129"/>
      <c r="G497" s="128" t="s">
        <v>1327</v>
      </c>
      <c r="H497" s="128" t="s">
        <v>1552</v>
      </c>
      <c r="I497" s="130">
        <v>39918</v>
      </c>
      <c r="J497" s="128">
        <v>960</v>
      </c>
      <c r="K497" s="128" t="s">
        <v>1222</v>
      </c>
      <c r="L497" s="128" t="s">
        <v>1004</v>
      </c>
      <c r="M497" s="128" t="s">
        <v>952</v>
      </c>
      <c r="N497" s="131">
        <v>12.99</v>
      </c>
      <c r="O497" s="126" t="str">
        <f t="shared" si="19"/>
        <v/>
      </c>
      <c r="R497" s="27" t="str">
        <f t="shared" si="20"/>
        <v/>
      </c>
      <c r="S497" s="27" t="str">
        <f>IF(O497="","",O497*(1-'Core List'!$Q$525))</f>
        <v/>
      </c>
    </row>
    <row r="498" spans="1:19" x14ac:dyDescent="0.3">
      <c r="A498" s="127" t="s">
        <v>8</v>
      </c>
      <c r="B498" s="128" t="s">
        <v>2179</v>
      </c>
      <c r="C498" s="127" t="s">
        <v>1862</v>
      </c>
      <c r="D498" s="127" t="s">
        <v>1863</v>
      </c>
      <c r="E498" s="127" t="s">
        <v>8</v>
      </c>
      <c r="F498" s="129"/>
      <c r="G498" s="128" t="s">
        <v>1327</v>
      </c>
      <c r="H498" s="128" t="s">
        <v>1105</v>
      </c>
      <c r="I498" s="130">
        <v>42431</v>
      </c>
      <c r="J498" s="128">
        <v>850</v>
      </c>
      <c r="K498" s="128" t="s">
        <v>1222</v>
      </c>
      <c r="L498" s="128" t="s">
        <v>1004</v>
      </c>
      <c r="M498" s="128" t="s">
        <v>952</v>
      </c>
      <c r="N498" s="131">
        <v>13.99</v>
      </c>
      <c r="O498" s="126" t="str">
        <f t="shared" si="19"/>
        <v/>
      </c>
      <c r="R498" s="27" t="str">
        <f t="shared" si="20"/>
        <v/>
      </c>
      <c r="S498" s="27" t="str">
        <f>IF(O498="","",O498*(1-'Core List'!$Q$525))</f>
        <v/>
      </c>
    </row>
    <row r="499" spans="1:19" x14ac:dyDescent="0.3">
      <c r="A499" s="127" t="s">
        <v>8</v>
      </c>
      <c r="B499" s="128" t="s">
        <v>2180</v>
      </c>
      <c r="C499" s="127" t="s">
        <v>2181</v>
      </c>
      <c r="D499" s="127" t="s">
        <v>2182</v>
      </c>
      <c r="E499" s="127" t="s">
        <v>8</v>
      </c>
      <c r="F499" s="129"/>
      <c r="G499" s="128" t="s">
        <v>1327</v>
      </c>
      <c r="H499" s="128" t="s">
        <v>1105</v>
      </c>
      <c r="I499" s="130">
        <v>42311</v>
      </c>
      <c r="J499" s="128">
        <v>890</v>
      </c>
      <c r="K499" s="128" t="s">
        <v>1222</v>
      </c>
      <c r="L499" s="128" t="s">
        <v>1004</v>
      </c>
      <c r="M499" s="128" t="s">
        <v>952</v>
      </c>
      <c r="N499" s="131">
        <v>12.99</v>
      </c>
      <c r="O499" s="126" t="str">
        <f t="shared" si="19"/>
        <v/>
      </c>
      <c r="R499" s="27" t="str">
        <f t="shared" si="20"/>
        <v/>
      </c>
      <c r="S499" s="27" t="str">
        <f>IF(O499="","",O499*(1-'Core List'!$Q$525))</f>
        <v/>
      </c>
    </row>
    <row r="500" spans="1:19" x14ac:dyDescent="0.3">
      <c r="A500" s="127" t="s">
        <v>8</v>
      </c>
      <c r="B500" s="128" t="s">
        <v>2183</v>
      </c>
      <c r="C500" s="127" t="s">
        <v>2181</v>
      </c>
      <c r="D500" s="127" t="s">
        <v>2182</v>
      </c>
      <c r="E500" s="127" t="s">
        <v>8</v>
      </c>
      <c r="F500" s="129"/>
      <c r="G500" s="128" t="s">
        <v>943</v>
      </c>
      <c r="H500" s="128" t="s">
        <v>1105</v>
      </c>
      <c r="I500" s="130">
        <v>41122</v>
      </c>
      <c r="J500" s="128">
        <v>890</v>
      </c>
      <c r="K500" s="128" t="s">
        <v>1222</v>
      </c>
      <c r="L500" s="128" t="s">
        <v>1004</v>
      </c>
      <c r="M500" s="128" t="s">
        <v>952</v>
      </c>
      <c r="N500" s="131">
        <v>21.99</v>
      </c>
      <c r="O500" s="126" t="str">
        <f t="shared" si="19"/>
        <v/>
      </c>
      <c r="R500" s="27" t="str">
        <f t="shared" si="20"/>
        <v/>
      </c>
      <c r="S500" s="27" t="str">
        <f>IF(O500="","",O500*(1-'Core List'!$Q$525))</f>
        <v/>
      </c>
    </row>
    <row r="501" spans="1:19" x14ac:dyDescent="0.3">
      <c r="A501" s="127" t="s">
        <v>8</v>
      </c>
      <c r="B501" s="128" t="s">
        <v>2184</v>
      </c>
      <c r="C501" s="127" t="s">
        <v>2185</v>
      </c>
      <c r="D501" s="127" t="s">
        <v>2186</v>
      </c>
      <c r="E501" s="127" t="s">
        <v>8</v>
      </c>
      <c r="F501" s="129"/>
      <c r="G501" s="128" t="s">
        <v>1327</v>
      </c>
      <c r="H501" s="128" t="s">
        <v>1552</v>
      </c>
      <c r="I501" s="130">
        <v>40590</v>
      </c>
      <c r="J501" s="128">
        <v>920</v>
      </c>
      <c r="K501" s="128" t="s">
        <v>1222</v>
      </c>
      <c r="L501" s="128" t="s">
        <v>1004</v>
      </c>
      <c r="M501" s="128" t="s">
        <v>952</v>
      </c>
      <c r="N501" s="131">
        <v>12.99</v>
      </c>
      <c r="O501" s="126" t="str">
        <f t="shared" si="19"/>
        <v/>
      </c>
      <c r="R501" s="27" t="str">
        <f t="shared" si="20"/>
        <v/>
      </c>
      <c r="S501" s="27" t="str">
        <f>IF(O501="","",O501*(1-'Core List'!$Q$525))</f>
        <v/>
      </c>
    </row>
    <row r="502" spans="1:19" x14ac:dyDescent="0.3">
      <c r="A502" s="127" t="s">
        <v>8</v>
      </c>
      <c r="B502" s="128" t="s">
        <v>2187</v>
      </c>
      <c r="C502" s="127" t="s">
        <v>1220</v>
      </c>
      <c r="D502" s="127" t="s">
        <v>2188</v>
      </c>
      <c r="E502" s="127" t="s">
        <v>8</v>
      </c>
      <c r="F502" s="129"/>
      <c r="G502" s="128" t="s">
        <v>1327</v>
      </c>
      <c r="H502" s="128" t="s">
        <v>1211</v>
      </c>
      <c r="I502" s="130">
        <v>43932</v>
      </c>
      <c r="J502" s="128">
        <v>770</v>
      </c>
      <c r="K502" s="128" t="s">
        <v>1301</v>
      </c>
      <c r="L502" s="128" t="s">
        <v>974</v>
      </c>
      <c r="M502" s="128" t="s">
        <v>1123</v>
      </c>
      <c r="N502" s="131">
        <v>12.99</v>
      </c>
      <c r="O502" s="126" t="str">
        <f t="shared" si="19"/>
        <v/>
      </c>
      <c r="R502" s="27" t="str">
        <f t="shared" si="20"/>
        <v/>
      </c>
      <c r="S502" s="27" t="str">
        <f>IF(O502="","",O502*(1-'Core List'!$Q$525))</f>
        <v/>
      </c>
    </row>
    <row r="503" spans="1:19" x14ac:dyDescent="0.3">
      <c r="A503" s="127" t="s">
        <v>8</v>
      </c>
      <c r="B503" s="128" t="s">
        <v>2189</v>
      </c>
      <c r="C503" s="127" t="s">
        <v>1220</v>
      </c>
      <c r="D503" s="127" t="s">
        <v>2188</v>
      </c>
      <c r="E503" s="127" t="s">
        <v>8</v>
      </c>
      <c r="F503" s="129"/>
      <c r="G503" s="128" t="s">
        <v>943</v>
      </c>
      <c r="H503" s="128" t="s">
        <v>1211</v>
      </c>
      <c r="I503" s="130">
        <v>43901</v>
      </c>
      <c r="J503" s="128">
        <v>770</v>
      </c>
      <c r="K503" s="128" t="s">
        <v>1301</v>
      </c>
      <c r="L503" s="128" t="s">
        <v>974</v>
      </c>
      <c r="M503" s="128" t="s">
        <v>1123</v>
      </c>
      <c r="N503" s="131">
        <v>21.99</v>
      </c>
      <c r="O503" s="126" t="str">
        <f t="shared" si="19"/>
        <v/>
      </c>
      <c r="R503" s="27" t="str">
        <f t="shared" si="20"/>
        <v/>
      </c>
      <c r="S503" s="27" t="str">
        <f>IF(O503="","",O503*(1-'Core List'!$Q$525))</f>
        <v/>
      </c>
    </row>
    <row r="504" spans="1:19" x14ac:dyDescent="0.3">
      <c r="A504" s="127" t="s">
        <v>8</v>
      </c>
      <c r="B504" s="128" t="s">
        <v>2190</v>
      </c>
      <c r="C504" s="127" t="s">
        <v>2191</v>
      </c>
      <c r="D504" s="127" t="s">
        <v>2192</v>
      </c>
      <c r="E504" s="127" t="s">
        <v>8</v>
      </c>
      <c r="F504" s="129"/>
      <c r="G504" s="128" t="s">
        <v>1327</v>
      </c>
      <c r="H504" s="128" t="s">
        <v>1989</v>
      </c>
      <c r="I504" s="130">
        <v>42858</v>
      </c>
      <c r="J504" s="128">
        <v>750</v>
      </c>
      <c r="K504" s="128" t="s">
        <v>1301</v>
      </c>
      <c r="L504" s="128" t="s">
        <v>974</v>
      </c>
      <c r="M504" s="128" t="s">
        <v>1123</v>
      </c>
      <c r="N504" s="131">
        <v>15.95</v>
      </c>
      <c r="O504" s="126" t="str">
        <f t="shared" si="19"/>
        <v/>
      </c>
      <c r="R504" s="27" t="str">
        <f t="shared" si="20"/>
        <v/>
      </c>
      <c r="S504" s="27" t="str">
        <f>IF(O504="","",O504*(1-'Core List'!$Q$525))</f>
        <v/>
      </c>
    </row>
    <row r="505" spans="1:19" x14ac:dyDescent="0.3">
      <c r="A505" s="127" t="s">
        <v>8</v>
      </c>
      <c r="B505" s="128" t="s">
        <v>2193</v>
      </c>
      <c r="C505" s="127" t="s">
        <v>2191</v>
      </c>
      <c r="D505" s="127" t="s">
        <v>2192</v>
      </c>
      <c r="E505" s="127" t="s">
        <v>8</v>
      </c>
      <c r="F505" s="129"/>
      <c r="G505" s="128" t="s">
        <v>943</v>
      </c>
      <c r="H505" s="128" t="s">
        <v>1989</v>
      </c>
      <c r="I505" s="130">
        <v>42858</v>
      </c>
      <c r="J505" s="128">
        <v>750</v>
      </c>
      <c r="K505" s="128" t="s">
        <v>1301</v>
      </c>
      <c r="L505" s="128" t="s">
        <v>974</v>
      </c>
      <c r="M505" s="128" t="s">
        <v>1123</v>
      </c>
      <c r="N505" s="131">
        <v>25</v>
      </c>
      <c r="O505" s="126" t="str">
        <f t="shared" si="19"/>
        <v/>
      </c>
      <c r="R505" s="27" t="str">
        <f t="shared" si="20"/>
        <v/>
      </c>
      <c r="S505" s="27" t="str">
        <f>IF(O505="","",O505*(1-'Core List'!$Q$525))</f>
        <v/>
      </c>
    </row>
    <row r="506" spans="1:19" x14ac:dyDescent="0.3">
      <c r="A506" s="127" t="s">
        <v>8</v>
      </c>
      <c r="B506" s="128" t="s">
        <v>2194</v>
      </c>
      <c r="C506" s="127" t="s">
        <v>2195</v>
      </c>
      <c r="D506" s="127" t="s">
        <v>2196</v>
      </c>
      <c r="E506" s="127" t="s">
        <v>2197</v>
      </c>
      <c r="F506" s="128">
        <v>3</v>
      </c>
      <c r="G506" s="128" t="s">
        <v>1327</v>
      </c>
      <c r="H506" s="128" t="s">
        <v>1211</v>
      </c>
      <c r="I506" s="130">
        <v>42388</v>
      </c>
      <c r="J506" s="128">
        <v>830</v>
      </c>
      <c r="K506" s="128" t="s">
        <v>1301</v>
      </c>
      <c r="L506" s="128" t="s">
        <v>974</v>
      </c>
      <c r="M506" s="128" t="s">
        <v>1123</v>
      </c>
      <c r="N506" s="131">
        <v>12.99</v>
      </c>
      <c r="O506" s="126" t="str">
        <f t="shared" si="19"/>
        <v/>
      </c>
      <c r="R506" s="27" t="str">
        <f t="shared" si="20"/>
        <v/>
      </c>
      <c r="S506" s="27" t="str">
        <f>IF(O506="","",O506*(1-'Core List'!$Q$525))</f>
        <v/>
      </c>
    </row>
    <row r="507" spans="1:19" x14ac:dyDescent="0.3">
      <c r="A507" s="127" t="s">
        <v>8</v>
      </c>
      <c r="B507" s="128" t="s">
        <v>2198</v>
      </c>
      <c r="C507" s="127" t="s">
        <v>1215</v>
      </c>
      <c r="D507" s="127" t="s">
        <v>2199</v>
      </c>
      <c r="E507" s="127" t="s">
        <v>1217</v>
      </c>
      <c r="F507" s="128">
        <v>2</v>
      </c>
      <c r="G507" s="128" t="s">
        <v>943</v>
      </c>
      <c r="H507" s="128" t="s">
        <v>972</v>
      </c>
      <c r="I507" s="130">
        <v>43803</v>
      </c>
      <c r="J507" s="129"/>
      <c r="K507" s="128" t="s">
        <v>1218</v>
      </c>
      <c r="L507" s="128" t="s">
        <v>974</v>
      </c>
      <c r="M507" s="128" t="s">
        <v>1123</v>
      </c>
      <c r="N507" s="131">
        <v>24.99</v>
      </c>
      <c r="O507" s="126" t="str">
        <f t="shared" si="19"/>
        <v/>
      </c>
      <c r="R507" s="27" t="str">
        <f t="shared" si="20"/>
        <v/>
      </c>
      <c r="S507" s="27" t="str">
        <f>IF(O507="","",O507*(1-'Core List'!$Q$525))</f>
        <v/>
      </c>
    </row>
    <row r="508" spans="1:19" x14ac:dyDescent="0.3">
      <c r="A508" s="127" t="s">
        <v>8</v>
      </c>
      <c r="B508" s="128" t="s">
        <v>2200</v>
      </c>
      <c r="C508" s="127" t="s">
        <v>2051</v>
      </c>
      <c r="D508" s="127" t="s">
        <v>2201</v>
      </c>
      <c r="E508" s="127" t="s">
        <v>2053</v>
      </c>
      <c r="F508" s="128">
        <v>1</v>
      </c>
      <c r="G508" s="128" t="s">
        <v>943</v>
      </c>
      <c r="H508" s="128" t="s">
        <v>1173</v>
      </c>
      <c r="I508" s="130">
        <v>40849</v>
      </c>
      <c r="J508" s="128">
        <v>530</v>
      </c>
      <c r="K508" s="128" t="s">
        <v>1218</v>
      </c>
      <c r="L508" s="128" t="s">
        <v>974</v>
      </c>
      <c r="M508" s="128" t="s">
        <v>1123</v>
      </c>
      <c r="N508" s="131">
        <v>21.99</v>
      </c>
      <c r="O508" s="126" t="str">
        <f t="shared" si="19"/>
        <v/>
      </c>
      <c r="R508" s="27" t="str">
        <f t="shared" si="20"/>
        <v/>
      </c>
      <c r="S508" s="27" t="str">
        <f>IF(O508="","",O508*(1-'Core List'!$Q$525))</f>
        <v/>
      </c>
    </row>
    <row r="509" spans="1:19" x14ac:dyDescent="0.3">
      <c r="A509" s="127" t="s">
        <v>8</v>
      </c>
      <c r="B509" s="128" t="s">
        <v>2202</v>
      </c>
      <c r="C509" s="127" t="s">
        <v>985</v>
      </c>
      <c r="D509" s="127" t="s">
        <v>2203</v>
      </c>
      <c r="E509" s="127" t="s">
        <v>8</v>
      </c>
      <c r="F509" s="129"/>
      <c r="G509" s="128" t="s">
        <v>1327</v>
      </c>
      <c r="H509" s="128" t="s">
        <v>1552</v>
      </c>
      <c r="I509" s="130">
        <v>42892</v>
      </c>
      <c r="J509" s="129"/>
      <c r="K509" s="128" t="s">
        <v>1939</v>
      </c>
      <c r="L509" s="128" t="s">
        <v>974</v>
      </c>
      <c r="M509" s="128" t="s">
        <v>1123</v>
      </c>
      <c r="N509" s="131">
        <v>14.99</v>
      </c>
      <c r="O509" s="126" t="str">
        <f t="shared" si="19"/>
        <v/>
      </c>
      <c r="R509" s="27" t="str">
        <f t="shared" si="20"/>
        <v/>
      </c>
      <c r="S509" s="27" t="str">
        <f>IF(O509="","",O509*(1-'Core List'!$Q$525))</f>
        <v/>
      </c>
    </row>
    <row r="510" spans="1:19" x14ac:dyDescent="0.3">
      <c r="A510" s="127" t="s">
        <v>8</v>
      </c>
      <c r="B510" s="128" t="s">
        <v>2204</v>
      </c>
      <c r="C510" s="127" t="s">
        <v>985</v>
      </c>
      <c r="D510" s="127" t="s">
        <v>2203</v>
      </c>
      <c r="E510" s="127" t="s">
        <v>8</v>
      </c>
      <c r="F510" s="129"/>
      <c r="G510" s="128" t="s">
        <v>943</v>
      </c>
      <c r="H510" s="128" t="s">
        <v>1552</v>
      </c>
      <c r="I510" s="130">
        <v>42725</v>
      </c>
      <c r="J510" s="129"/>
      <c r="K510" s="128" t="s">
        <v>1939</v>
      </c>
      <c r="L510" s="128" t="s">
        <v>974</v>
      </c>
      <c r="M510" s="128" t="s">
        <v>1123</v>
      </c>
      <c r="N510" s="131">
        <v>24.99</v>
      </c>
      <c r="O510" s="126" t="str">
        <f t="shared" si="19"/>
        <v/>
      </c>
      <c r="R510" s="27" t="str">
        <f t="shared" si="20"/>
        <v/>
      </c>
      <c r="S510" s="27" t="str">
        <f>IF(O510="","",O510*(1-'Core List'!$Q$525))</f>
        <v/>
      </c>
    </row>
    <row r="511" spans="1:19" x14ac:dyDescent="0.3">
      <c r="A511" s="127" t="s">
        <v>8</v>
      </c>
      <c r="B511" s="128" t="s">
        <v>2205</v>
      </c>
      <c r="C511" s="127" t="s">
        <v>2206</v>
      </c>
      <c r="D511" s="127" t="s">
        <v>2207</v>
      </c>
      <c r="E511" s="127" t="s">
        <v>8</v>
      </c>
      <c r="F511" s="129"/>
      <c r="G511" s="128" t="s">
        <v>943</v>
      </c>
      <c r="H511" s="128" t="s">
        <v>1105</v>
      </c>
      <c r="I511" s="130">
        <v>43929</v>
      </c>
      <c r="J511" s="129"/>
      <c r="K511" s="128" t="s">
        <v>1966</v>
      </c>
      <c r="L511" s="128" t="s">
        <v>974</v>
      </c>
      <c r="M511" s="128" t="s">
        <v>1290</v>
      </c>
      <c r="N511" s="131">
        <v>24.99</v>
      </c>
      <c r="O511" s="126" t="str">
        <f t="shared" si="19"/>
        <v/>
      </c>
      <c r="R511" s="27" t="str">
        <f t="shared" si="20"/>
        <v/>
      </c>
      <c r="S511" s="27" t="str">
        <f>IF(O511="","",O511*(1-'Core List'!$Q$525))</f>
        <v/>
      </c>
    </row>
    <row r="512" spans="1:19" x14ac:dyDescent="0.3">
      <c r="A512" s="127" t="s">
        <v>8</v>
      </c>
      <c r="B512" s="128" t="s">
        <v>2208</v>
      </c>
      <c r="C512" s="127" t="s">
        <v>2209</v>
      </c>
      <c r="D512" s="127" t="s">
        <v>2210</v>
      </c>
      <c r="E512" s="127" t="s">
        <v>8</v>
      </c>
      <c r="F512" s="129"/>
      <c r="G512" s="128" t="s">
        <v>943</v>
      </c>
      <c r="H512" s="128" t="s">
        <v>1282</v>
      </c>
      <c r="I512" s="130">
        <v>43957</v>
      </c>
      <c r="J512" s="129"/>
      <c r="K512" s="128" t="s">
        <v>2211</v>
      </c>
      <c r="L512" s="128" t="s">
        <v>974</v>
      </c>
      <c r="M512" s="128" t="s">
        <v>1290</v>
      </c>
      <c r="N512" s="131">
        <v>24.99</v>
      </c>
      <c r="O512" s="126" t="str">
        <f t="shared" si="19"/>
        <v/>
      </c>
      <c r="R512" s="27" t="str">
        <f t="shared" si="20"/>
        <v/>
      </c>
      <c r="S512" s="27" t="str">
        <f>IF(O512="","",O512*(1-'Core List'!$Q$525))</f>
        <v/>
      </c>
    </row>
    <row r="513" spans="1:19" x14ac:dyDescent="0.3">
      <c r="A513" s="127" t="s">
        <v>8</v>
      </c>
      <c r="B513" s="128" t="s">
        <v>2212</v>
      </c>
      <c r="C513" s="127" t="s">
        <v>1311</v>
      </c>
      <c r="D513" s="127" t="s">
        <v>2213</v>
      </c>
      <c r="E513" s="127" t="s">
        <v>8</v>
      </c>
      <c r="F513" s="129"/>
      <c r="G513" s="128" t="s">
        <v>943</v>
      </c>
      <c r="H513" s="128" t="s">
        <v>1002</v>
      </c>
      <c r="I513" s="130">
        <v>43558</v>
      </c>
      <c r="J513" s="129"/>
      <c r="K513" s="128" t="s">
        <v>1222</v>
      </c>
      <c r="L513" s="128" t="s">
        <v>974</v>
      </c>
      <c r="M513" s="128" t="s">
        <v>952</v>
      </c>
      <c r="N513" s="131">
        <v>24.99</v>
      </c>
      <c r="O513" s="126" t="str">
        <f t="shared" si="19"/>
        <v/>
      </c>
      <c r="R513" s="27" t="str">
        <f t="shared" si="20"/>
        <v/>
      </c>
      <c r="S513" s="27" t="str">
        <f>IF(O513="","",O513*(1-'Core List'!$Q$525))</f>
        <v/>
      </c>
    </row>
    <row r="514" spans="1:19" x14ac:dyDescent="0.3">
      <c r="A514" s="127" t="s">
        <v>8</v>
      </c>
      <c r="B514" s="128" t="s">
        <v>2214</v>
      </c>
      <c r="C514" s="127" t="s">
        <v>2215</v>
      </c>
      <c r="D514" s="127" t="s">
        <v>2216</v>
      </c>
      <c r="E514" s="127" t="s">
        <v>8</v>
      </c>
      <c r="F514" s="129"/>
      <c r="G514" s="128" t="s">
        <v>943</v>
      </c>
      <c r="H514" s="128" t="s">
        <v>1316</v>
      </c>
      <c r="I514" s="130">
        <v>43901</v>
      </c>
      <c r="J514" s="129"/>
      <c r="K514" s="128" t="s">
        <v>1222</v>
      </c>
      <c r="L514" s="128" t="s">
        <v>974</v>
      </c>
      <c r="M514" s="128" t="s">
        <v>952</v>
      </c>
      <c r="N514" s="131">
        <v>21.99</v>
      </c>
      <c r="O514" s="126" t="str">
        <f t="shared" si="19"/>
        <v/>
      </c>
      <c r="R514" s="27" t="str">
        <f t="shared" si="20"/>
        <v/>
      </c>
      <c r="S514" s="27" t="str">
        <f>IF(O514="","",O514*(1-'Core List'!$Q$525))</f>
        <v/>
      </c>
    </row>
    <row r="515" spans="1:19" x14ac:dyDescent="0.3">
      <c r="A515" s="127" t="s">
        <v>8</v>
      </c>
      <c r="B515" s="128" t="s">
        <v>2217</v>
      </c>
      <c r="C515" s="127" t="s">
        <v>2218</v>
      </c>
      <c r="D515" s="127" t="s">
        <v>2219</v>
      </c>
      <c r="E515" s="127" t="s">
        <v>8</v>
      </c>
      <c r="F515" s="129"/>
      <c r="G515" s="128" t="s">
        <v>943</v>
      </c>
      <c r="H515" s="128" t="s">
        <v>1105</v>
      </c>
      <c r="I515" s="130">
        <v>42249</v>
      </c>
      <c r="J515" s="128">
        <v>680</v>
      </c>
      <c r="K515" s="128" t="s">
        <v>1222</v>
      </c>
      <c r="L515" s="128" t="s">
        <v>974</v>
      </c>
      <c r="M515" s="128" t="s">
        <v>952</v>
      </c>
      <c r="N515" s="131">
        <v>24.99</v>
      </c>
      <c r="O515" s="126" t="str">
        <f t="shared" si="19"/>
        <v/>
      </c>
      <c r="R515" s="27" t="str">
        <f t="shared" si="20"/>
        <v/>
      </c>
      <c r="S515" s="27" t="str">
        <f>IF(O515="","",O515*(1-'Core List'!$Q$525))</f>
        <v/>
      </c>
    </row>
    <row r="516" spans="1:19" x14ac:dyDescent="0.3">
      <c r="A516" s="127" t="s">
        <v>8</v>
      </c>
      <c r="B516" s="128" t="s">
        <v>2220</v>
      </c>
      <c r="C516" s="127" t="s">
        <v>2218</v>
      </c>
      <c r="D516" s="127" t="s">
        <v>2221</v>
      </c>
      <c r="E516" s="127" t="s">
        <v>8</v>
      </c>
      <c r="F516" s="129"/>
      <c r="G516" s="128" t="s">
        <v>943</v>
      </c>
      <c r="H516" s="128" t="s">
        <v>1105</v>
      </c>
      <c r="I516" s="130">
        <v>42039</v>
      </c>
      <c r="J516" s="128">
        <v>830</v>
      </c>
      <c r="K516" s="128" t="s">
        <v>1222</v>
      </c>
      <c r="L516" s="128" t="s">
        <v>974</v>
      </c>
      <c r="M516" s="128" t="s">
        <v>952</v>
      </c>
      <c r="N516" s="131">
        <v>20.99</v>
      </c>
      <c r="O516" s="126" t="str">
        <f t="shared" si="19"/>
        <v/>
      </c>
      <c r="R516" s="27" t="str">
        <f t="shared" si="20"/>
        <v/>
      </c>
      <c r="S516" s="27" t="str">
        <f>IF(O516="","",O516*(1-'Core List'!$Q$525))</f>
        <v/>
      </c>
    </row>
    <row r="517" spans="1:19" x14ac:dyDescent="0.3">
      <c r="A517" s="127" t="s">
        <v>8</v>
      </c>
      <c r="B517" s="128" t="s">
        <v>2222</v>
      </c>
      <c r="C517" s="127" t="s">
        <v>2218</v>
      </c>
      <c r="D517" s="127" t="s">
        <v>2221</v>
      </c>
      <c r="E517" s="127" t="s">
        <v>8</v>
      </c>
      <c r="F517" s="129"/>
      <c r="G517" s="128" t="s">
        <v>1327</v>
      </c>
      <c r="H517" s="128" t="s">
        <v>1105</v>
      </c>
      <c r="I517" s="130">
        <v>41948</v>
      </c>
      <c r="J517" s="128">
        <v>830</v>
      </c>
      <c r="K517" s="128" t="s">
        <v>1222</v>
      </c>
      <c r="L517" s="128" t="s">
        <v>974</v>
      </c>
      <c r="M517" s="128" t="s">
        <v>952</v>
      </c>
      <c r="N517" s="131">
        <v>12.99</v>
      </c>
      <c r="O517" s="126" t="str">
        <f t="shared" si="19"/>
        <v/>
      </c>
      <c r="R517" s="27" t="str">
        <f t="shared" si="20"/>
        <v/>
      </c>
      <c r="S517" s="27" t="str">
        <f>IF(O517="","",O517*(1-'Core List'!$Q$525))</f>
        <v/>
      </c>
    </row>
    <row r="518" spans="1:19" x14ac:dyDescent="0.3">
      <c r="A518" s="127" t="s">
        <v>8</v>
      </c>
      <c r="B518" s="128" t="s">
        <v>2223</v>
      </c>
      <c r="C518" s="127" t="s">
        <v>2218</v>
      </c>
      <c r="D518" s="127" t="s">
        <v>2224</v>
      </c>
      <c r="E518" s="127" t="s">
        <v>8</v>
      </c>
      <c r="F518" s="129"/>
      <c r="G518" s="128" t="s">
        <v>943</v>
      </c>
      <c r="H518" s="128" t="s">
        <v>1105</v>
      </c>
      <c r="I518" s="130">
        <v>42067</v>
      </c>
      <c r="J518" s="128">
        <v>800</v>
      </c>
      <c r="K518" s="128" t="s">
        <v>1222</v>
      </c>
      <c r="L518" s="128" t="s">
        <v>974</v>
      </c>
      <c r="M518" s="128" t="s">
        <v>952</v>
      </c>
      <c r="N518" s="131">
        <v>20.99</v>
      </c>
      <c r="O518" s="126" t="str">
        <f t="shared" si="19"/>
        <v/>
      </c>
      <c r="R518" s="27" t="str">
        <f t="shared" si="20"/>
        <v/>
      </c>
      <c r="S518" s="27" t="str">
        <f>IF(O518="","",O518*(1-'Core List'!$Q$525))</f>
        <v/>
      </c>
    </row>
    <row r="519" spans="1:19" x14ac:dyDescent="0.3">
      <c r="A519" s="127" t="s">
        <v>8</v>
      </c>
      <c r="B519" s="128" t="s">
        <v>2225</v>
      </c>
      <c r="C519" s="127" t="s">
        <v>2218</v>
      </c>
      <c r="D519" s="127" t="s">
        <v>2224</v>
      </c>
      <c r="E519" s="127" t="s">
        <v>8</v>
      </c>
      <c r="F519" s="129"/>
      <c r="G519" s="128" t="s">
        <v>1327</v>
      </c>
      <c r="H519" s="128" t="s">
        <v>1105</v>
      </c>
      <c r="I519" s="130">
        <v>42066</v>
      </c>
      <c r="J519" s="128">
        <v>800</v>
      </c>
      <c r="K519" s="128" t="s">
        <v>1222</v>
      </c>
      <c r="L519" s="128" t="s">
        <v>974</v>
      </c>
      <c r="M519" s="128" t="s">
        <v>952</v>
      </c>
      <c r="N519" s="131">
        <v>12.99</v>
      </c>
      <c r="O519" s="126" t="str">
        <f t="shared" si="19"/>
        <v/>
      </c>
      <c r="R519" s="27" t="str">
        <f t="shared" si="20"/>
        <v/>
      </c>
      <c r="S519" s="27" t="str">
        <f>IF(O519="","",O519*(1-'Core List'!$Q$525))</f>
        <v/>
      </c>
    </row>
    <row r="520" spans="1:19" x14ac:dyDescent="0.3">
      <c r="A520" s="127" t="s">
        <v>8</v>
      </c>
      <c r="B520" s="128" t="s">
        <v>2226</v>
      </c>
      <c r="C520" s="127" t="s">
        <v>2227</v>
      </c>
      <c r="D520" s="127" t="s">
        <v>2228</v>
      </c>
      <c r="E520" s="127" t="s">
        <v>8</v>
      </c>
      <c r="F520" s="129"/>
      <c r="G520" s="128" t="s">
        <v>1327</v>
      </c>
      <c r="H520" s="128" t="s">
        <v>1105</v>
      </c>
      <c r="I520" s="130">
        <v>43932</v>
      </c>
      <c r="J520" s="129"/>
      <c r="K520" s="128" t="s">
        <v>1222</v>
      </c>
      <c r="L520" s="128" t="s">
        <v>974</v>
      </c>
      <c r="M520" s="128" t="s">
        <v>952</v>
      </c>
      <c r="N520" s="131">
        <v>12.99</v>
      </c>
      <c r="O520" s="126" t="str">
        <f t="shared" si="19"/>
        <v/>
      </c>
      <c r="R520" s="27" t="str">
        <f t="shared" si="20"/>
        <v/>
      </c>
      <c r="S520" s="27" t="str">
        <f>IF(O520="","",O520*(1-'Core List'!$Q$525))</f>
        <v/>
      </c>
    </row>
    <row r="521" spans="1:19" x14ac:dyDescent="0.3">
      <c r="A521" s="127" t="s">
        <v>8</v>
      </c>
      <c r="B521" s="128" t="s">
        <v>2229</v>
      </c>
      <c r="C521" s="127" t="s">
        <v>2227</v>
      </c>
      <c r="D521" s="127" t="s">
        <v>2228</v>
      </c>
      <c r="E521" s="127" t="s">
        <v>8</v>
      </c>
      <c r="F521" s="129"/>
      <c r="G521" s="128" t="s">
        <v>943</v>
      </c>
      <c r="H521" s="128" t="s">
        <v>1105</v>
      </c>
      <c r="I521" s="130">
        <v>43901</v>
      </c>
      <c r="J521" s="129"/>
      <c r="K521" s="128" t="s">
        <v>1222</v>
      </c>
      <c r="L521" s="128" t="s">
        <v>974</v>
      </c>
      <c r="M521" s="128" t="s">
        <v>952</v>
      </c>
      <c r="N521" s="131">
        <v>21.99</v>
      </c>
      <c r="O521" s="126" t="str">
        <f t="shared" ref="O521:O576" si="21">IF(A521="","",N521*A521)</f>
        <v/>
      </c>
      <c r="R521" s="27" t="str">
        <f t="shared" si="20"/>
        <v/>
      </c>
      <c r="S521" s="27" t="str">
        <f>IF(O521="","",O521*(1-'Core List'!$Q$525))</f>
        <v/>
      </c>
    </row>
    <row r="522" spans="1:19" x14ac:dyDescent="0.3">
      <c r="A522" s="127" t="s">
        <v>8</v>
      </c>
      <c r="B522" s="128" t="s">
        <v>2230</v>
      </c>
      <c r="C522" s="127" t="s">
        <v>997</v>
      </c>
      <c r="D522" s="127" t="s">
        <v>2231</v>
      </c>
      <c r="E522" s="127" t="s">
        <v>8</v>
      </c>
      <c r="F522" s="129"/>
      <c r="G522" s="128" t="s">
        <v>1327</v>
      </c>
      <c r="H522" s="128" t="s">
        <v>1105</v>
      </c>
      <c r="I522" s="130">
        <v>43932</v>
      </c>
      <c r="J522" s="128">
        <v>670</v>
      </c>
      <c r="K522" s="128" t="s">
        <v>1222</v>
      </c>
      <c r="L522" s="128" t="s">
        <v>974</v>
      </c>
      <c r="M522" s="128" t="s">
        <v>952</v>
      </c>
      <c r="N522" s="131">
        <v>12.99</v>
      </c>
      <c r="O522" s="126" t="str">
        <f t="shared" si="21"/>
        <v/>
      </c>
      <c r="R522" s="27" t="str">
        <f t="shared" ref="R522:R576" si="22">IF(O522="","",B522)</f>
        <v/>
      </c>
      <c r="S522" s="27" t="str">
        <f>IF(O522="","",O522*(1-'Core List'!$Q$525))</f>
        <v/>
      </c>
    </row>
    <row r="523" spans="1:19" x14ac:dyDescent="0.3">
      <c r="A523" s="127" t="s">
        <v>8</v>
      </c>
      <c r="B523" s="128" t="s">
        <v>2232</v>
      </c>
      <c r="C523" s="127" t="s">
        <v>997</v>
      </c>
      <c r="D523" s="127" t="s">
        <v>2231</v>
      </c>
      <c r="E523" s="127" t="s">
        <v>8</v>
      </c>
      <c r="F523" s="129"/>
      <c r="G523" s="128" t="s">
        <v>943</v>
      </c>
      <c r="H523" s="128" t="s">
        <v>1105</v>
      </c>
      <c r="I523" s="130">
        <v>43901</v>
      </c>
      <c r="J523" s="128">
        <v>670</v>
      </c>
      <c r="K523" s="128" t="s">
        <v>1222</v>
      </c>
      <c r="L523" s="128" t="s">
        <v>974</v>
      </c>
      <c r="M523" s="128" t="s">
        <v>952</v>
      </c>
      <c r="N523" s="131">
        <v>21.99</v>
      </c>
      <c r="O523" s="126" t="str">
        <f t="shared" si="21"/>
        <v/>
      </c>
      <c r="R523" s="27" t="str">
        <f t="shared" si="22"/>
        <v/>
      </c>
      <c r="S523" s="27" t="str">
        <f>IF(O523="","",O523*(1-'Core List'!$Q$525))</f>
        <v/>
      </c>
    </row>
    <row r="524" spans="1:19" x14ac:dyDescent="0.3">
      <c r="A524" s="127" t="s">
        <v>8</v>
      </c>
      <c r="B524" s="128" t="s">
        <v>2233</v>
      </c>
      <c r="C524" s="127" t="s">
        <v>2234</v>
      </c>
      <c r="D524" s="127" t="s">
        <v>2235</v>
      </c>
      <c r="E524" s="127" t="s">
        <v>8</v>
      </c>
      <c r="F524" s="129"/>
      <c r="G524" s="128" t="s">
        <v>943</v>
      </c>
      <c r="H524" s="128" t="s">
        <v>1282</v>
      </c>
      <c r="I524" s="130">
        <v>43467</v>
      </c>
      <c r="J524" s="129"/>
      <c r="K524" s="128" t="s">
        <v>1222</v>
      </c>
      <c r="L524" s="128" t="s">
        <v>974</v>
      </c>
      <c r="M524" s="128" t="s">
        <v>952</v>
      </c>
      <c r="N524" s="131">
        <v>24.99</v>
      </c>
      <c r="O524" s="126" t="str">
        <f t="shared" si="21"/>
        <v/>
      </c>
      <c r="R524" s="27" t="str">
        <f t="shared" si="22"/>
        <v/>
      </c>
      <c r="S524" s="27" t="str">
        <f>IF(O524="","",O524*(1-'Core List'!$Q$525))</f>
        <v/>
      </c>
    </row>
    <row r="525" spans="1:19" x14ac:dyDescent="0.3">
      <c r="A525" s="127" t="s">
        <v>8</v>
      </c>
      <c r="B525" s="128" t="s">
        <v>2236</v>
      </c>
      <c r="C525" s="127" t="s">
        <v>2237</v>
      </c>
      <c r="D525" s="127" t="s">
        <v>2238</v>
      </c>
      <c r="E525" s="127" t="s">
        <v>8</v>
      </c>
      <c r="F525" s="129"/>
      <c r="G525" s="128" t="s">
        <v>943</v>
      </c>
      <c r="H525" s="128" t="s">
        <v>1105</v>
      </c>
      <c r="I525" s="130">
        <v>43852</v>
      </c>
      <c r="J525" s="128">
        <v>730</v>
      </c>
      <c r="K525" s="128" t="s">
        <v>1222</v>
      </c>
      <c r="L525" s="128" t="s">
        <v>974</v>
      </c>
      <c r="M525" s="128" t="s">
        <v>952</v>
      </c>
      <c r="N525" s="131">
        <v>21.99</v>
      </c>
      <c r="O525" s="126" t="str">
        <f t="shared" si="21"/>
        <v/>
      </c>
      <c r="R525" s="27" t="str">
        <f t="shared" si="22"/>
        <v/>
      </c>
      <c r="S525" s="27" t="str">
        <f>IF(O525="","",O525*(1-'Core List'!$Q$525))</f>
        <v/>
      </c>
    </row>
    <row r="526" spans="1:19" x14ac:dyDescent="0.3">
      <c r="A526" s="127" t="s">
        <v>8</v>
      </c>
      <c r="B526" s="128" t="s">
        <v>2239</v>
      </c>
      <c r="C526" s="127" t="s">
        <v>2240</v>
      </c>
      <c r="D526" s="127" t="s">
        <v>2241</v>
      </c>
      <c r="E526" s="127" t="s">
        <v>8</v>
      </c>
      <c r="F526" s="129"/>
      <c r="G526" s="128" t="s">
        <v>943</v>
      </c>
      <c r="H526" s="128" t="s">
        <v>1105</v>
      </c>
      <c r="I526" s="130">
        <v>43872</v>
      </c>
      <c r="J526" s="129"/>
      <c r="K526" s="128" t="s">
        <v>1222</v>
      </c>
      <c r="L526" s="128" t="s">
        <v>974</v>
      </c>
      <c r="M526" s="128" t="s">
        <v>952</v>
      </c>
      <c r="N526" s="131">
        <v>21.99</v>
      </c>
      <c r="O526" s="126" t="str">
        <f t="shared" si="21"/>
        <v/>
      </c>
      <c r="R526" s="27" t="str">
        <f t="shared" si="22"/>
        <v/>
      </c>
      <c r="S526" s="27" t="str">
        <f>IF(O526="","",O526*(1-'Core List'!$Q$525))</f>
        <v/>
      </c>
    </row>
    <row r="527" spans="1:19" x14ac:dyDescent="0.3">
      <c r="A527" s="127" t="s">
        <v>8</v>
      </c>
      <c r="B527" s="128" t="s">
        <v>2242</v>
      </c>
      <c r="C527" s="127" t="s">
        <v>2195</v>
      </c>
      <c r="D527" s="127" t="s">
        <v>2196</v>
      </c>
      <c r="E527" s="127" t="s">
        <v>2197</v>
      </c>
      <c r="F527" s="128">
        <v>3</v>
      </c>
      <c r="G527" s="128" t="s">
        <v>943</v>
      </c>
      <c r="H527" s="128" t="s">
        <v>1211</v>
      </c>
      <c r="I527" s="130">
        <v>41794</v>
      </c>
      <c r="J527" s="128">
        <v>830</v>
      </c>
      <c r="K527" s="128" t="s">
        <v>1222</v>
      </c>
      <c r="L527" s="128" t="s">
        <v>974</v>
      </c>
      <c r="M527" s="128" t="s">
        <v>952</v>
      </c>
      <c r="N527" s="131">
        <v>22.99</v>
      </c>
      <c r="O527" s="126" t="str">
        <f t="shared" si="21"/>
        <v/>
      </c>
      <c r="R527" s="27" t="str">
        <f t="shared" si="22"/>
        <v/>
      </c>
      <c r="S527" s="27" t="str">
        <f>IF(O527="","",O527*(1-'Core List'!$Q$525))</f>
        <v/>
      </c>
    </row>
    <row r="528" spans="1:19" x14ac:dyDescent="0.3">
      <c r="A528" s="127" t="s">
        <v>8</v>
      </c>
      <c r="B528" s="128" t="s">
        <v>2243</v>
      </c>
      <c r="C528" s="127" t="s">
        <v>2195</v>
      </c>
      <c r="D528" s="127" t="s">
        <v>2244</v>
      </c>
      <c r="E528" s="127" t="s">
        <v>8</v>
      </c>
      <c r="F528" s="129"/>
      <c r="G528" s="128" t="s">
        <v>943</v>
      </c>
      <c r="H528" s="128" t="s">
        <v>972</v>
      </c>
      <c r="I528" s="130">
        <v>42858</v>
      </c>
      <c r="J528" s="128">
        <v>780</v>
      </c>
      <c r="K528" s="128" t="s">
        <v>1222</v>
      </c>
      <c r="L528" s="128" t="s">
        <v>974</v>
      </c>
      <c r="M528" s="128" t="s">
        <v>952</v>
      </c>
      <c r="N528" s="131">
        <v>24.99</v>
      </c>
      <c r="O528" s="126" t="str">
        <f t="shared" si="21"/>
        <v/>
      </c>
      <c r="R528" s="27" t="str">
        <f t="shared" si="22"/>
        <v/>
      </c>
      <c r="S528" s="27" t="str">
        <f>IF(O528="","",O528*(1-'Core List'!$Q$525))</f>
        <v/>
      </c>
    </row>
    <row r="529" spans="1:19" x14ac:dyDescent="0.3">
      <c r="A529" s="127" t="s">
        <v>8</v>
      </c>
      <c r="B529" s="128" t="s">
        <v>2245</v>
      </c>
      <c r="C529" s="127" t="s">
        <v>2195</v>
      </c>
      <c r="D529" s="127" t="s">
        <v>2246</v>
      </c>
      <c r="E529" s="127" t="s">
        <v>2197</v>
      </c>
      <c r="F529" s="128">
        <v>1</v>
      </c>
      <c r="G529" s="128" t="s">
        <v>943</v>
      </c>
      <c r="H529" s="128" t="s">
        <v>1211</v>
      </c>
      <c r="I529" s="130">
        <v>41733</v>
      </c>
      <c r="J529" s="128">
        <v>700</v>
      </c>
      <c r="K529" s="128" t="s">
        <v>1222</v>
      </c>
      <c r="L529" s="128" t="s">
        <v>974</v>
      </c>
      <c r="M529" s="128" t="s">
        <v>952</v>
      </c>
      <c r="N529" s="131">
        <v>20.99</v>
      </c>
      <c r="O529" s="126" t="str">
        <f t="shared" si="21"/>
        <v/>
      </c>
      <c r="R529" s="27" t="str">
        <f t="shared" si="22"/>
        <v/>
      </c>
      <c r="S529" s="27" t="str">
        <f>IF(O529="","",O529*(1-'Core List'!$Q$525))</f>
        <v/>
      </c>
    </row>
    <row r="530" spans="1:19" x14ac:dyDescent="0.3">
      <c r="A530" s="127" t="s">
        <v>8</v>
      </c>
      <c r="B530" s="128" t="s">
        <v>2247</v>
      </c>
      <c r="C530" s="127" t="s">
        <v>2195</v>
      </c>
      <c r="D530" s="127" t="s">
        <v>2246</v>
      </c>
      <c r="E530" s="127" t="s">
        <v>2197</v>
      </c>
      <c r="F530" s="128">
        <v>1</v>
      </c>
      <c r="G530" s="128" t="s">
        <v>1327</v>
      </c>
      <c r="H530" s="128" t="s">
        <v>1211</v>
      </c>
      <c r="I530" s="130">
        <v>41733</v>
      </c>
      <c r="J530" s="128">
        <v>700</v>
      </c>
      <c r="K530" s="128" t="s">
        <v>1222</v>
      </c>
      <c r="L530" s="128" t="s">
        <v>974</v>
      </c>
      <c r="M530" s="128" t="s">
        <v>952</v>
      </c>
      <c r="N530" s="131">
        <v>12.99</v>
      </c>
      <c r="O530" s="126" t="str">
        <f t="shared" si="21"/>
        <v/>
      </c>
      <c r="R530" s="27" t="str">
        <f t="shared" si="22"/>
        <v/>
      </c>
      <c r="S530" s="27" t="str">
        <f>IF(O530="","",O530*(1-'Core List'!$Q$525))</f>
        <v/>
      </c>
    </row>
    <row r="531" spans="1:19" x14ac:dyDescent="0.3">
      <c r="A531" s="127" t="s">
        <v>8</v>
      </c>
      <c r="B531" s="128" t="s">
        <v>2248</v>
      </c>
      <c r="C531" s="127" t="s">
        <v>2195</v>
      </c>
      <c r="D531" s="127" t="s">
        <v>2249</v>
      </c>
      <c r="E531" s="127" t="s">
        <v>2197</v>
      </c>
      <c r="F531" s="128">
        <v>2</v>
      </c>
      <c r="G531" s="128" t="s">
        <v>1327</v>
      </c>
      <c r="H531" s="128" t="s">
        <v>1211</v>
      </c>
      <c r="I531" s="130">
        <v>42052</v>
      </c>
      <c r="J531" s="128">
        <v>710</v>
      </c>
      <c r="K531" s="128" t="s">
        <v>1222</v>
      </c>
      <c r="L531" s="128" t="s">
        <v>974</v>
      </c>
      <c r="M531" s="128" t="s">
        <v>952</v>
      </c>
      <c r="N531" s="131">
        <v>12.99</v>
      </c>
      <c r="O531" s="126" t="str">
        <f t="shared" si="21"/>
        <v/>
      </c>
      <c r="R531" s="27" t="str">
        <f t="shared" si="22"/>
        <v/>
      </c>
      <c r="S531" s="27" t="str">
        <f>IF(O531="","",O531*(1-'Core List'!$Q$525))</f>
        <v/>
      </c>
    </row>
    <row r="532" spans="1:19" x14ac:dyDescent="0.3">
      <c r="A532" s="127" t="s">
        <v>8</v>
      </c>
      <c r="B532" s="128" t="s">
        <v>2250</v>
      </c>
      <c r="C532" s="127" t="s">
        <v>2195</v>
      </c>
      <c r="D532" s="127" t="s">
        <v>2249</v>
      </c>
      <c r="E532" s="127" t="s">
        <v>2197</v>
      </c>
      <c r="F532" s="128">
        <v>2</v>
      </c>
      <c r="G532" s="128" t="s">
        <v>943</v>
      </c>
      <c r="H532" s="128" t="s">
        <v>1211</v>
      </c>
      <c r="I532" s="130">
        <v>41766</v>
      </c>
      <c r="J532" s="128">
        <v>710</v>
      </c>
      <c r="K532" s="128" t="s">
        <v>1222</v>
      </c>
      <c r="L532" s="128" t="s">
        <v>974</v>
      </c>
      <c r="M532" s="128" t="s">
        <v>952</v>
      </c>
      <c r="N532" s="131">
        <v>20.99</v>
      </c>
      <c r="O532" s="126" t="str">
        <f t="shared" si="21"/>
        <v/>
      </c>
      <c r="R532" s="27" t="str">
        <f t="shared" si="22"/>
        <v/>
      </c>
      <c r="S532" s="27" t="str">
        <f>IF(O532="","",O532*(1-'Core List'!$Q$525))</f>
        <v/>
      </c>
    </row>
    <row r="533" spans="1:19" x14ac:dyDescent="0.3">
      <c r="A533" s="127" t="s">
        <v>8</v>
      </c>
      <c r="B533" s="128" t="s">
        <v>2251</v>
      </c>
      <c r="C533" s="127" t="s">
        <v>2195</v>
      </c>
      <c r="D533" s="127" t="s">
        <v>2252</v>
      </c>
      <c r="E533" s="127" t="s">
        <v>8</v>
      </c>
      <c r="F533" s="129"/>
      <c r="G533" s="128" t="s">
        <v>943</v>
      </c>
      <c r="H533" s="128" t="s">
        <v>972</v>
      </c>
      <c r="I533" s="130">
        <v>43222</v>
      </c>
      <c r="J533" s="128">
        <v>810</v>
      </c>
      <c r="K533" s="128" t="s">
        <v>1222</v>
      </c>
      <c r="L533" s="128" t="s">
        <v>974</v>
      </c>
      <c r="M533" s="128" t="s">
        <v>952</v>
      </c>
      <c r="N533" s="131">
        <v>24.99</v>
      </c>
      <c r="O533" s="126" t="str">
        <f t="shared" si="21"/>
        <v/>
      </c>
      <c r="R533" s="27" t="str">
        <f t="shared" si="22"/>
        <v/>
      </c>
      <c r="S533" s="27" t="str">
        <f>IF(O533="","",O533*(1-'Core List'!$Q$525))</f>
        <v/>
      </c>
    </row>
    <row r="534" spans="1:19" x14ac:dyDescent="0.3">
      <c r="A534" s="127" t="s">
        <v>8</v>
      </c>
      <c r="B534" s="128" t="s">
        <v>2253</v>
      </c>
      <c r="C534" s="127" t="s">
        <v>2023</v>
      </c>
      <c r="D534" s="127" t="s">
        <v>2254</v>
      </c>
      <c r="E534" s="127" t="s">
        <v>8</v>
      </c>
      <c r="F534" s="129"/>
      <c r="G534" s="128" t="s">
        <v>1327</v>
      </c>
      <c r="H534" s="128" t="s">
        <v>1105</v>
      </c>
      <c r="I534" s="130">
        <v>43152</v>
      </c>
      <c r="J534" s="128">
        <v>580</v>
      </c>
      <c r="K534" s="128" t="s">
        <v>1222</v>
      </c>
      <c r="L534" s="128" t="s">
        <v>974</v>
      </c>
      <c r="M534" s="128" t="s">
        <v>952</v>
      </c>
      <c r="N534" s="131">
        <v>12.99</v>
      </c>
      <c r="O534" s="126" t="str">
        <f t="shared" si="21"/>
        <v/>
      </c>
      <c r="R534" s="27" t="str">
        <f t="shared" si="22"/>
        <v/>
      </c>
      <c r="S534" s="27" t="str">
        <f>IF(O534="","",O534*(1-'Core List'!$Q$525))</f>
        <v/>
      </c>
    </row>
    <row r="535" spans="1:19" x14ac:dyDescent="0.3">
      <c r="A535" s="127" t="s">
        <v>8</v>
      </c>
      <c r="B535" s="128" t="s">
        <v>2255</v>
      </c>
      <c r="C535" s="127" t="s">
        <v>2023</v>
      </c>
      <c r="D535" s="127" t="s">
        <v>2254</v>
      </c>
      <c r="E535" s="127" t="s">
        <v>8</v>
      </c>
      <c r="F535" s="129"/>
      <c r="G535" s="128" t="s">
        <v>943</v>
      </c>
      <c r="H535" s="128" t="s">
        <v>1105</v>
      </c>
      <c r="I535" s="130">
        <v>41521</v>
      </c>
      <c r="J535" s="128">
        <v>580</v>
      </c>
      <c r="K535" s="128" t="s">
        <v>1222</v>
      </c>
      <c r="L535" s="128" t="s">
        <v>974</v>
      </c>
      <c r="M535" s="128" t="s">
        <v>952</v>
      </c>
      <c r="N535" s="131">
        <v>21.99</v>
      </c>
      <c r="O535" s="126" t="str">
        <f t="shared" si="21"/>
        <v/>
      </c>
      <c r="R535" s="27" t="str">
        <f t="shared" si="22"/>
        <v/>
      </c>
      <c r="S535" s="27" t="str">
        <f>IF(O535="","",O535*(1-'Core List'!$Q$525))</f>
        <v/>
      </c>
    </row>
    <row r="536" spans="1:19" x14ac:dyDescent="0.3">
      <c r="A536" s="127" t="s">
        <v>8</v>
      </c>
      <c r="B536" s="128" t="s">
        <v>2256</v>
      </c>
      <c r="C536" s="127" t="s">
        <v>1337</v>
      </c>
      <c r="D536" s="127" t="s">
        <v>2257</v>
      </c>
      <c r="E536" s="127" t="s">
        <v>8</v>
      </c>
      <c r="F536" s="129"/>
      <c r="G536" s="128" t="s">
        <v>943</v>
      </c>
      <c r="H536" s="128" t="s">
        <v>1316</v>
      </c>
      <c r="I536" s="130">
        <v>41430</v>
      </c>
      <c r="J536" s="128">
        <v>590</v>
      </c>
      <c r="K536" s="128" t="s">
        <v>1222</v>
      </c>
      <c r="L536" s="128" t="s">
        <v>974</v>
      </c>
      <c r="M536" s="128" t="s">
        <v>952</v>
      </c>
      <c r="N536" s="131">
        <v>20.99</v>
      </c>
      <c r="O536" s="126" t="str">
        <f t="shared" si="21"/>
        <v/>
      </c>
      <c r="R536" s="27" t="str">
        <f t="shared" si="22"/>
        <v/>
      </c>
      <c r="S536" s="27" t="str">
        <f>IF(O536="","",O536*(1-'Core List'!$Q$525))</f>
        <v/>
      </c>
    </row>
    <row r="537" spans="1:19" x14ac:dyDescent="0.3">
      <c r="A537" s="127" t="s">
        <v>8</v>
      </c>
      <c r="B537" s="128" t="s">
        <v>2258</v>
      </c>
      <c r="C537" s="127" t="s">
        <v>2259</v>
      </c>
      <c r="D537" s="127" t="s">
        <v>2260</v>
      </c>
      <c r="E537" s="127" t="s">
        <v>8</v>
      </c>
      <c r="F537" s="129"/>
      <c r="G537" s="128" t="s">
        <v>1327</v>
      </c>
      <c r="H537" s="128" t="s">
        <v>1105</v>
      </c>
      <c r="I537" s="130">
        <v>43932</v>
      </c>
      <c r="J537" s="128">
        <v>580</v>
      </c>
      <c r="K537" s="128" t="s">
        <v>1222</v>
      </c>
      <c r="L537" s="128" t="s">
        <v>974</v>
      </c>
      <c r="M537" s="128" t="s">
        <v>952</v>
      </c>
      <c r="N537" s="131">
        <v>12.99</v>
      </c>
      <c r="O537" s="126" t="str">
        <f t="shared" si="21"/>
        <v/>
      </c>
      <c r="R537" s="27" t="str">
        <f t="shared" si="22"/>
        <v/>
      </c>
      <c r="S537" s="27" t="str">
        <f>IF(O537="","",O537*(1-'Core List'!$Q$525))</f>
        <v/>
      </c>
    </row>
    <row r="538" spans="1:19" x14ac:dyDescent="0.3">
      <c r="A538" s="127" t="s">
        <v>8</v>
      </c>
      <c r="B538" s="128" t="s">
        <v>2261</v>
      </c>
      <c r="C538" s="127" t="s">
        <v>2259</v>
      </c>
      <c r="D538" s="127" t="s">
        <v>2260</v>
      </c>
      <c r="E538" s="127" t="s">
        <v>8</v>
      </c>
      <c r="F538" s="129"/>
      <c r="G538" s="128" t="s">
        <v>943</v>
      </c>
      <c r="H538" s="128" t="s">
        <v>1105</v>
      </c>
      <c r="I538" s="130">
        <v>43901</v>
      </c>
      <c r="J538" s="128">
        <v>580</v>
      </c>
      <c r="K538" s="128" t="s">
        <v>1222</v>
      </c>
      <c r="L538" s="128" t="s">
        <v>974</v>
      </c>
      <c r="M538" s="128" t="s">
        <v>952</v>
      </c>
      <c r="N538" s="131">
        <v>21.99</v>
      </c>
      <c r="O538" s="126" t="str">
        <f t="shared" si="21"/>
        <v/>
      </c>
      <c r="R538" s="27" t="str">
        <f t="shared" si="22"/>
        <v/>
      </c>
      <c r="S538" s="27" t="str">
        <f>IF(O538="","",O538*(1-'Core List'!$Q$525))</f>
        <v/>
      </c>
    </row>
    <row r="539" spans="1:19" x14ac:dyDescent="0.3">
      <c r="A539" s="127" t="s">
        <v>8</v>
      </c>
      <c r="B539" s="128" t="s">
        <v>2262</v>
      </c>
      <c r="C539" s="127" t="s">
        <v>2263</v>
      </c>
      <c r="D539" s="127" t="s">
        <v>2264</v>
      </c>
      <c r="E539" s="127" t="s">
        <v>8</v>
      </c>
      <c r="F539" s="129"/>
      <c r="G539" s="128" t="s">
        <v>943</v>
      </c>
      <c r="H539" s="128" t="s">
        <v>1105</v>
      </c>
      <c r="I539" s="130">
        <v>43901</v>
      </c>
      <c r="J539" s="128">
        <v>760</v>
      </c>
      <c r="K539" s="128" t="s">
        <v>1222</v>
      </c>
      <c r="L539" s="128" t="s">
        <v>974</v>
      </c>
      <c r="M539" s="128" t="s">
        <v>952</v>
      </c>
      <c r="N539" s="131">
        <v>21.99</v>
      </c>
      <c r="O539" s="126" t="str">
        <f t="shared" si="21"/>
        <v/>
      </c>
      <c r="R539" s="27" t="str">
        <f t="shared" si="22"/>
        <v/>
      </c>
      <c r="S539" s="27" t="str">
        <f>IF(O539="","",O539*(1-'Core List'!$Q$525))</f>
        <v/>
      </c>
    </row>
    <row r="540" spans="1:19" x14ac:dyDescent="0.3">
      <c r="A540" s="127" t="s">
        <v>8</v>
      </c>
      <c r="B540" s="128" t="s">
        <v>2265</v>
      </c>
      <c r="C540" s="127" t="s">
        <v>1260</v>
      </c>
      <c r="D540" s="127" t="s">
        <v>2266</v>
      </c>
      <c r="E540" s="127" t="s">
        <v>8</v>
      </c>
      <c r="F540" s="129"/>
      <c r="G540" s="128" t="s">
        <v>943</v>
      </c>
      <c r="H540" s="128" t="s">
        <v>1105</v>
      </c>
      <c r="I540" s="130">
        <v>43894</v>
      </c>
      <c r="J540" s="128">
        <v>670</v>
      </c>
      <c r="K540" s="128" t="s">
        <v>1222</v>
      </c>
      <c r="L540" s="128" t="s">
        <v>974</v>
      </c>
      <c r="M540" s="128" t="s">
        <v>952</v>
      </c>
      <c r="N540" s="131">
        <v>24.99</v>
      </c>
      <c r="O540" s="126" t="str">
        <f t="shared" si="21"/>
        <v/>
      </c>
      <c r="R540" s="27" t="str">
        <f t="shared" si="22"/>
        <v/>
      </c>
      <c r="S540" s="27" t="str">
        <f>IF(O540="","",O540*(1-'Core List'!$Q$525))</f>
        <v/>
      </c>
    </row>
    <row r="541" spans="1:19" x14ac:dyDescent="0.3">
      <c r="A541" s="127" t="s">
        <v>8</v>
      </c>
      <c r="B541" s="128" t="s">
        <v>2267</v>
      </c>
      <c r="C541" s="127" t="s">
        <v>1263</v>
      </c>
      <c r="D541" s="127" t="s">
        <v>2268</v>
      </c>
      <c r="E541" s="127" t="s">
        <v>1265</v>
      </c>
      <c r="F541" s="128">
        <v>2</v>
      </c>
      <c r="G541" s="128" t="s">
        <v>943</v>
      </c>
      <c r="H541" s="128" t="s">
        <v>972</v>
      </c>
      <c r="I541" s="130">
        <v>42620</v>
      </c>
      <c r="J541" s="128">
        <v>670</v>
      </c>
      <c r="K541" s="128" t="s">
        <v>1222</v>
      </c>
      <c r="L541" s="128" t="s">
        <v>974</v>
      </c>
      <c r="M541" s="128" t="s">
        <v>952</v>
      </c>
      <c r="N541" s="131">
        <v>22.95</v>
      </c>
      <c r="O541" s="126" t="str">
        <f t="shared" si="21"/>
        <v/>
      </c>
      <c r="R541" s="27" t="str">
        <f t="shared" si="22"/>
        <v/>
      </c>
      <c r="S541" s="27" t="str">
        <f>IF(O541="","",O541*(1-'Core List'!$Q$525))</f>
        <v/>
      </c>
    </row>
    <row r="542" spans="1:19" x14ac:dyDescent="0.3">
      <c r="A542" s="127" t="s">
        <v>8</v>
      </c>
      <c r="B542" s="128" t="s">
        <v>2269</v>
      </c>
      <c r="C542" s="127" t="s">
        <v>1267</v>
      </c>
      <c r="D542" s="127" t="s">
        <v>2270</v>
      </c>
      <c r="E542" s="127" t="s">
        <v>8</v>
      </c>
      <c r="F542" s="129"/>
      <c r="G542" s="128" t="s">
        <v>943</v>
      </c>
      <c r="H542" s="128" t="s">
        <v>1105</v>
      </c>
      <c r="I542" s="130">
        <v>42935</v>
      </c>
      <c r="J542" s="128">
        <v>590</v>
      </c>
      <c r="K542" s="128" t="s">
        <v>1222</v>
      </c>
      <c r="L542" s="128" t="s">
        <v>974</v>
      </c>
      <c r="M542" s="128" t="s">
        <v>952</v>
      </c>
      <c r="N542" s="131">
        <v>20.99</v>
      </c>
      <c r="O542" s="126" t="str">
        <f t="shared" si="21"/>
        <v/>
      </c>
      <c r="R542" s="27" t="str">
        <f t="shared" si="22"/>
        <v/>
      </c>
      <c r="S542" s="27" t="str">
        <f>IF(O542="","",O542*(1-'Core List'!$Q$525))</f>
        <v/>
      </c>
    </row>
    <row r="543" spans="1:19" x14ac:dyDescent="0.3">
      <c r="A543" s="127" t="s">
        <v>8</v>
      </c>
      <c r="B543" s="128" t="s">
        <v>2271</v>
      </c>
      <c r="C543" s="127" t="s">
        <v>2011</v>
      </c>
      <c r="D543" s="127" t="s">
        <v>2272</v>
      </c>
      <c r="E543" s="127" t="s">
        <v>8</v>
      </c>
      <c r="F543" s="129"/>
      <c r="G543" s="128" t="s">
        <v>1327</v>
      </c>
      <c r="H543" s="128" t="s">
        <v>1316</v>
      </c>
      <c r="I543" s="130">
        <v>43152</v>
      </c>
      <c r="J543" s="128">
        <v>1020</v>
      </c>
      <c r="K543" s="128" t="s">
        <v>1222</v>
      </c>
      <c r="L543" s="128" t="s">
        <v>974</v>
      </c>
      <c r="M543" s="128" t="s">
        <v>952</v>
      </c>
      <c r="N543" s="131">
        <v>12.99</v>
      </c>
      <c r="O543" s="126" t="str">
        <f t="shared" si="21"/>
        <v/>
      </c>
      <c r="R543" s="27" t="str">
        <f t="shared" si="22"/>
        <v/>
      </c>
      <c r="S543" s="27" t="str">
        <f>IF(O543="","",O543*(1-'Core List'!$Q$525))</f>
        <v/>
      </c>
    </row>
    <row r="544" spans="1:19" x14ac:dyDescent="0.3">
      <c r="A544" s="127" t="s">
        <v>8</v>
      </c>
      <c r="B544" s="128" t="s">
        <v>2273</v>
      </c>
      <c r="C544" s="127" t="s">
        <v>2011</v>
      </c>
      <c r="D544" s="127" t="s">
        <v>2272</v>
      </c>
      <c r="E544" s="127" t="s">
        <v>8</v>
      </c>
      <c r="F544" s="129"/>
      <c r="G544" s="128" t="s">
        <v>943</v>
      </c>
      <c r="H544" s="128" t="s">
        <v>1316</v>
      </c>
      <c r="I544" s="130">
        <v>41493</v>
      </c>
      <c r="J544" s="128">
        <v>1020</v>
      </c>
      <c r="K544" s="128" t="s">
        <v>1222</v>
      </c>
      <c r="L544" s="128" t="s">
        <v>974</v>
      </c>
      <c r="M544" s="128" t="s">
        <v>952</v>
      </c>
      <c r="N544" s="131">
        <v>19.989999999999998</v>
      </c>
      <c r="O544" s="126" t="str">
        <f t="shared" si="21"/>
        <v/>
      </c>
      <c r="R544" s="27" t="str">
        <f t="shared" si="22"/>
        <v/>
      </c>
      <c r="S544" s="27" t="str">
        <f>IF(O544="","",O544*(1-'Core List'!$Q$525))</f>
        <v/>
      </c>
    </row>
    <row r="545" spans="1:19" x14ac:dyDescent="0.3">
      <c r="A545" s="127" t="s">
        <v>8</v>
      </c>
      <c r="B545" s="128" t="s">
        <v>2274</v>
      </c>
      <c r="C545" s="127" t="s">
        <v>2275</v>
      </c>
      <c r="D545" s="127" t="s">
        <v>2276</v>
      </c>
      <c r="E545" s="127" t="s">
        <v>2276</v>
      </c>
      <c r="F545" s="128">
        <v>1</v>
      </c>
      <c r="G545" s="128" t="s">
        <v>1327</v>
      </c>
      <c r="H545" s="128" t="s">
        <v>1105</v>
      </c>
      <c r="I545" s="130">
        <v>42424</v>
      </c>
      <c r="J545" s="128">
        <v>690</v>
      </c>
      <c r="K545" s="128" t="s">
        <v>1222</v>
      </c>
      <c r="L545" s="128" t="s">
        <v>974</v>
      </c>
      <c r="M545" s="128" t="s">
        <v>952</v>
      </c>
      <c r="N545" s="131">
        <v>12.99</v>
      </c>
      <c r="O545" s="126" t="str">
        <f t="shared" si="21"/>
        <v/>
      </c>
      <c r="R545" s="27" t="str">
        <f t="shared" si="22"/>
        <v/>
      </c>
      <c r="S545" s="27" t="str">
        <f>IF(O545="","",O545*(1-'Core List'!$Q$525))</f>
        <v/>
      </c>
    </row>
    <row r="546" spans="1:19" x14ac:dyDescent="0.3">
      <c r="A546" s="127"/>
      <c r="B546" s="128" t="s">
        <v>2277</v>
      </c>
      <c r="C546" s="127" t="s">
        <v>2275</v>
      </c>
      <c r="D546" s="127" t="s">
        <v>2276</v>
      </c>
      <c r="E546" s="127" t="s">
        <v>2276</v>
      </c>
      <c r="F546" s="128">
        <v>1</v>
      </c>
      <c r="G546" s="128" t="s">
        <v>943</v>
      </c>
      <c r="H546" s="128" t="s">
        <v>1105</v>
      </c>
      <c r="I546" s="130">
        <v>41458</v>
      </c>
      <c r="J546" s="128">
        <v>690</v>
      </c>
      <c r="K546" s="128" t="s">
        <v>1222</v>
      </c>
      <c r="L546" s="128" t="s">
        <v>974</v>
      </c>
      <c r="M546" s="128" t="s">
        <v>952</v>
      </c>
      <c r="N546" s="131">
        <v>21.99</v>
      </c>
      <c r="O546" s="126" t="str">
        <f t="shared" si="21"/>
        <v/>
      </c>
      <c r="R546" s="27" t="str">
        <f t="shared" si="22"/>
        <v/>
      </c>
      <c r="S546" s="27" t="str">
        <f>IF(O546="","",O546*(1-'Core List'!$Q$525))</f>
        <v/>
      </c>
    </row>
    <row r="547" spans="1:19" x14ac:dyDescent="0.3">
      <c r="A547" s="127" t="s">
        <v>8</v>
      </c>
      <c r="B547" s="128" t="s">
        <v>2278</v>
      </c>
      <c r="C547" s="127" t="s">
        <v>2275</v>
      </c>
      <c r="D547" s="127" t="s">
        <v>2279</v>
      </c>
      <c r="E547" s="127" t="s">
        <v>2276</v>
      </c>
      <c r="F547" s="128">
        <v>2</v>
      </c>
      <c r="G547" s="128" t="s">
        <v>1327</v>
      </c>
      <c r="H547" s="128" t="s">
        <v>1105</v>
      </c>
      <c r="I547" s="130">
        <v>43152</v>
      </c>
      <c r="J547" s="128">
        <v>640</v>
      </c>
      <c r="K547" s="128" t="s">
        <v>1222</v>
      </c>
      <c r="L547" s="128" t="s">
        <v>974</v>
      </c>
      <c r="M547" s="128" t="s">
        <v>952</v>
      </c>
      <c r="N547" s="131">
        <v>12.99</v>
      </c>
      <c r="O547" s="126" t="str">
        <f t="shared" si="21"/>
        <v/>
      </c>
      <c r="R547" s="27" t="str">
        <f t="shared" si="22"/>
        <v/>
      </c>
      <c r="S547" s="27" t="str">
        <f>IF(O547="","",O547*(1-'Core List'!$Q$525))</f>
        <v/>
      </c>
    </row>
    <row r="548" spans="1:19" x14ac:dyDescent="0.3">
      <c r="A548" s="127"/>
      <c r="B548" s="128" t="s">
        <v>2280</v>
      </c>
      <c r="C548" s="127" t="s">
        <v>2275</v>
      </c>
      <c r="D548" s="127" t="s">
        <v>2279</v>
      </c>
      <c r="E548" s="127" t="s">
        <v>2276</v>
      </c>
      <c r="F548" s="128">
        <v>2</v>
      </c>
      <c r="G548" s="128" t="s">
        <v>943</v>
      </c>
      <c r="H548" s="128" t="s">
        <v>1105</v>
      </c>
      <c r="I548" s="130">
        <v>41948</v>
      </c>
      <c r="J548" s="128">
        <v>640</v>
      </c>
      <c r="K548" s="128" t="s">
        <v>1222</v>
      </c>
      <c r="L548" s="128" t="s">
        <v>974</v>
      </c>
      <c r="M548" s="128" t="s">
        <v>952</v>
      </c>
      <c r="N548" s="131">
        <v>21.99</v>
      </c>
      <c r="O548" s="126" t="str">
        <f t="shared" si="21"/>
        <v/>
      </c>
      <c r="R548" s="27" t="str">
        <f t="shared" si="22"/>
        <v/>
      </c>
      <c r="S548" s="27" t="str">
        <f>IF(O548="","",O548*(1-'Core List'!$Q$525))</f>
        <v/>
      </c>
    </row>
    <row r="549" spans="1:19" x14ac:dyDescent="0.3">
      <c r="A549" s="127"/>
      <c r="B549" s="128" t="s">
        <v>2281</v>
      </c>
      <c r="C549" s="127" t="s">
        <v>2275</v>
      </c>
      <c r="D549" s="127" t="s">
        <v>2282</v>
      </c>
      <c r="E549" s="127" t="s">
        <v>2276</v>
      </c>
      <c r="F549" s="128">
        <v>3</v>
      </c>
      <c r="G549" s="128" t="s">
        <v>943</v>
      </c>
      <c r="H549" s="128" t="s">
        <v>1105</v>
      </c>
      <c r="I549" s="130">
        <v>42557</v>
      </c>
      <c r="J549" s="128">
        <v>670</v>
      </c>
      <c r="K549" s="128" t="s">
        <v>1222</v>
      </c>
      <c r="L549" s="128" t="s">
        <v>974</v>
      </c>
      <c r="M549" s="128" t="s">
        <v>952</v>
      </c>
      <c r="N549" s="131">
        <v>21.99</v>
      </c>
      <c r="O549" s="126" t="str">
        <f t="shared" si="21"/>
        <v/>
      </c>
      <c r="R549" s="27" t="str">
        <f t="shared" si="22"/>
        <v/>
      </c>
      <c r="S549" s="27" t="str">
        <f>IF(O549="","",O549*(1-'Core List'!$Q$525))</f>
        <v/>
      </c>
    </row>
    <row r="550" spans="1:19" x14ac:dyDescent="0.3">
      <c r="A550" s="127" t="s">
        <v>8</v>
      </c>
      <c r="B550" s="128" t="s">
        <v>2283</v>
      </c>
      <c r="C550" s="127" t="s">
        <v>1479</v>
      </c>
      <c r="D550" s="127" t="s">
        <v>2284</v>
      </c>
      <c r="E550" s="127" t="s">
        <v>2004</v>
      </c>
      <c r="F550" s="128">
        <v>2</v>
      </c>
      <c r="G550" s="128" t="s">
        <v>943</v>
      </c>
      <c r="H550" s="128" t="s">
        <v>995</v>
      </c>
      <c r="I550" s="130">
        <v>43411</v>
      </c>
      <c r="J550" s="128">
        <v>820</v>
      </c>
      <c r="K550" s="128" t="s">
        <v>1309</v>
      </c>
      <c r="L550" s="128" t="s">
        <v>964</v>
      </c>
      <c r="M550" s="128" t="s">
        <v>1123</v>
      </c>
      <c r="N550" s="131">
        <v>24.99</v>
      </c>
      <c r="O550" s="126" t="str">
        <f t="shared" si="21"/>
        <v/>
      </c>
      <c r="R550" s="27" t="str">
        <f t="shared" si="22"/>
        <v/>
      </c>
      <c r="S550" s="27" t="str">
        <f>IF(O550="","",O550*(1-'Core List'!$Q$525))</f>
        <v/>
      </c>
    </row>
    <row r="551" spans="1:19" x14ac:dyDescent="0.3">
      <c r="A551" s="127" t="s">
        <v>8</v>
      </c>
      <c r="B551" s="128" t="s">
        <v>2285</v>
      </c>
      <c r="C551" s="127" t="s">
        <v>2286</v>
      </c>
      <c r="D551" s="127" t="s">
        <v>2287</v>
      </c>
      <c r="E551" s="127" t="s">
        <v>8</v>
      </c>
      <c r="F551" s="129"/>
      <c r="G551" s="128" t="s">
        <v>1327</v>
      </c>
      <c r="H551" s="128" t="s">
        <v>1552</v>
      </c>
      <c r="I551" s="130">
        <v>39071</v>
      </c>
      <c r="J551" s="129"/>
      <c r="K551" s="128" t="s">
        <v>2288</v>
      </c>
      <c r="L551" s="128" t="s">
        <v>1123</v>
      </c>
      <c r="M551" s="128" t="s">
        <v>952</v>
      </c>
      <c r="N551" s="131">
        <v>13.95</v>
      </c>
      <c r="O551" s="126" t="str">
        <f t="shared" si="21"/>
        <v/>
      </c>
      <c r="R551" s="27" t="str">
        <f t="shared" si="22"/>
        <v/>
      </c>
      <c r="S551" s="27" t="str">
        <f>IF(O551="","",O551*(1-'Core List'!$Q$525))</f>
        <v/>
      </c>
    </row>
    <row r="552" spans="1:19" x14ac:dyDescent="0.3">
      <c r="A552" s="127"/>
      <c r="B552" s="128" t="s">
        <v>2289</v>
      </c>
      <c r="C552" s="127" t="s">
        <v>2290</v>
      </c>
      <c r="D552" s="127" t="s">
        <v>2291</v>
      </c>
      <c r="E552" s="127" t="s">
        <v>8</v>
      </c>
      <c r="F552" s="129"/>
      <c r="G552" s="128" t="s">
        <v>1327</v>
      </c>
      <c r="H552" s="128" t="s">
        <v>1552</v>
      </c>
      <c r="I552" s="130">
        <v>40072</v>
      </c>
      <c r="J552" s="128">
        <v>790</v>
      </c>
      <c r="K552" s="128" t="s">
        <v>2288</v>
      </c>
      <c r="L552" s="128" t="s">
        <v>1123</v>
      </c>
      <c r="M552" s="128" t="s">
        <v>952</v>
      </c>
      <c r="N552" s="131">
        <v>12.99</v>
      </c>
      <c r="O552" s="126" t="str">
        <f t="shared" si="21"/>
        <v/>
      </c>
      <c r="R552" s="27" t="str">
        <f t="shared" si="22"/>
        <v/>
      </c>
      <c r="S552" s="27" t="str">
        <f>IF(O552="","",O552*(1-'Core List'!$Q$525))</f>
        <v/>
      </c>
    </row>
    <row r="553" spans="1:19" x14ac:dyDescent="0.3">
      <c r="A553" s="127" t="s">
        <v>8</v>
      </c>
      <c r="B553" s="128" t="s">
        <v>2292</v>
      </c>
      <c r="C553" s="127" t="s">
        <v>2293</v>
      </c>
      <c r="D553" s="127" t="s">
        <v>2294</v>
      </c>
      <c r="E553" s="127" t="s">
        <v>8</v>
      </c>
      <c r="F553" s="129"/>
      <c r="G553" s="128" t="s">
        <v>1327</v>
      </c>
      <c r="H553" s="128" t="s">
        <v>1552</v>
      </c>
      <c r="I553" s="130">
        <v>40618</v>
      </c>
      <c r="J553" s="129"/>
      <c r="K553" s="128" t="s">
        <v>2288</v>
      </c>
      <c r="L553" s="128" t="s">
        <v>1123</v>
      </c>
      <c r="M553" s="128" t="s">
        <v>952</v>
      </c>
      <c r="N553" s="131">
        <v>12.99</v>
      </c>
      <c r="O553" s="126" t="str">
        <f t="shared" si="21"/>
        <v/>
      </c>
      <c r="R553" s="27" t="str">
        <f t="shared" si="22"/>
        <v/>
      </c>
      <c r="S553" s="27" t="str">
        <f>IF(O553="","",O553*(1-'Core List'!$Q$525))</f>
        <v/>
      </c>
    </row>
    <row r="554" spans="1:19" x14ac:dyDescent="0.3">
      <c r="A554" s="127" t="s">
        <v>8</v>
      </c>
      <c r="B554" s="128" t="s">
        <v>2295</v>
      </c>
      <c r="C554" s="127" t="s">
        <v>2296</v>
      </c>
      <c r="D554" s="127" t="s">
        <v>2297</v>
      </c>
      <c r="E554" s="127" t="s">
        <v>8</v>
      </c>
      <c r="F554" s="129"/>
      <c r="G554" s="128" t="s">
        <v>943</v>
      </c>
      <c r="H554" s="128" t="s">
        <v>1552</v>
      </c>
      <c r="I554" s="130">
        <v>43180</v>
      </c>
      <c r="J554" s="128">
        <v>850</v>
      </c>
      <c r="K554" s="128" t="s">
        <v>2288</v>
      </c>
      <c r="L554" s="128" t="s">
        <v>1123</v>
      </c>
      <c r="M554" s="128" t="s">
        <v>952</v>
      </c>
      <c r="N554" s="131">
        <v>20.99</v>
      </c>
      <c r="O554" s="126" t="str">
        <f t="shared" si="21"/>
        <v/>
      </c>
      <c r="R554" s="27" t="str">
        <f t="shared" si="22"/>
        <v/>
      </c>
      <c r="S554" s="27" t="str">
        <f>IF(O554="","",O554*(1-'Core List'!$Q$525))</f>
        <v/>
      </c>
    </row>
    <row r="555" spans="1:19" x14ac:dyDescent="0.3">
      <c r="A555" s="127" t="s">
        <v>8</v>
      </c>
      <c r="B555" s="128" t="s">
        <v>2298</v>
      </c>
      <c r="C555" s="127" t="s">
        <v>1535</v>
      </c>
      <c r="D555" s="127" t="s">
        <v>2299</v>
      </c>
      <c r="E555" s="127" t="s">
        <v>8</v>
      </c>
      <c r="F555" s="129"/>
      <c r="G555" s="128" t="s">
        <v>943</v>
      </c>
      <c r="H555" s="128" t="s">
        <v>1105</v>
      </c>
      <c r="I555" s="130">
        <v>38449</v>
      </c>
      <c r="J555" s="128">
        <v>990</v>
      </c>
      <c r="K555" s="128" t="s">
        <v>2288</v>
      </c>
      <c r="L555" s="128" t="s">
        <v>1123</v>
      </c>
      <c r="M555" s="128" t="s">
        <v>952</v>
      </c>
      <c r="N555" s="131">
        <v>19.989999999999998</v>
      </c>
      <c r="O555" s="126" t="str">
        <f t="shared" si="21"/>
        <v/>
      </c>
      <c r="R555" s="27" t="str">
        <f t="shared" si="22"/>
        <v/>
      </c>
      <c r="S555" s="27" t="str">
        <f>IF(O555="","",O555*(1-'Core List'!$Q$525))</f>
        <v/>
      </c>
    </row>
    <row r="556" spans="1:19" x14ac:dyDescent="0.3">
      <c r="A556" s="127" t="s">
        <v>8</v>
      </c>
      <c r="B556" s="128" t="s">
        <v>2300</v>
      </c>
      <c r="C556" s="127" t="s">
        <v>1535</v>
      </c>
      <c r="D556" s="127" t="s">
        <v>2299</v>
      </c>
      <c r="E556" s="127" t="s">
        <v>8</v>
      </c>
      <c r="F556" s="129"/>
      <c r="G556" s="128" t="s">
        <v>1327</v>
      </c>
      <c r="H556" s="128" t="s">
        <v>1105</v>
      </c>
      <c r="I556" s="130">
        <v>38449</v>
      </c>
      <c r="J556" s="128">
        <v>990</v>
      </c>
      <c r="K556" s="128" t="s">
        <v>2288</v>
      </c>
      <c r="L556" s="128" t="s">
        <v>1123</v>
      </c>
      <c r="M556" s="128" t="s">
        <v>952</v>
      </c>
      <c r="N556" s="131">
        <v>12.99</v>
      </c>
      <c r="O556" s="126" t="str">
        <f t="shared" si="21"/>
        <v/>
      </c>
      <c r="R556" s="27" t="str">
        <f t="shared" si="22"/>
        <v/>
      </c>
      <c r="S556" s="27" t="str">
        <f>IF(O556="","",O556*(1-'Core List'!$Q$525))</f>
        <v/>
      </c>
    </row>
    <row r="557" spans="1:19" x14ac:dyDescent="0.3">
      <c r="A557" s="127" t="s">
        <v>8</v>
      </c>
      <c r="B557" s="128" t="s">
        <v>2301</v>
      </c>
      <c r="C557" s="127" t="s">
        <v>1539</v>
      </c>
      <c r="D557" s="127" t="s">
        <v>1540</v>
      </c>
      <c r="E557" s="127" t="s">
        <v>8</v>
      </c>
      <c r="F557" s="129"/>
      <c r="G557" s="128" t="s">
        <v>943</v>
      </c>
      <c r="H557" s="128" t="s">
        <v>944</v>
      </c>
      <c r="I557" s="130">
        <v>43943</v>
      </c>
      <c r="J557" s="129"/>
      <c r="K557" s="128" t="s">
        <v>1003</v>
      </c>
      <c r="L557" s="128" t="s">
        <v>8</v>
      </c>
      <c r="M557" s="128" t="s">
        <v>8</v>
      </c>
      <c r="N557" s="131">
        <v>20.99</v>
      </c>
      <c r="O557" s="126" t="str">
        <f t="shared" si="21"/>
        <v/>
      </c>
      <c r="R557" s="27" t="str">
        <f t="shared" si="22"/>
        <v/>
      </c>
      <c r="S557" s="27" t="str">
        <f>IF(O557="","",O557*(1-'Core List'!$Q$525))</f>
        <v/>
      </c>
    </row>
    <row r="558" spans="1:19" x14ac:dyDescent="0.3">
      <c r="A558" s="127" t="s">
        <v>8</v>
      </c>
      <c r="B558" s="128" t="s">
        <v>2302</v>
      </c>
      <c r="C558" s="127" t="s">
        <v>1392</v>
      </c>
      <c r="D558" s="127" t="s">
        <v>1929</v>
      </c>
      <c r="E558" s="127" t="s">
        <v>8</v>
      </c>
      <c r="F558" s="129"/>
      <c r="G558" s="128" t="s">
        <v>1327</v>
      </c>
      <c r="H558" s="128" t="s">
        <v>1211</v>
      </c>
      <c r="I558" s="130">
        <v>43932</v>
      </c>
      <c r="J558" s="129"/>
      <c r="K558" s="128" t="s">
        <v>1309</v>
      </c>
      <c r="L558" s="128" t="s">
        <v>8</v>
      </c>
      <c r="M558" s="128" t="s">
        <v>8</v>
      </c>
      <c r="N558" s="131">
        <v>12.99</v>
      </c>
      <c r="O558" s="126" t="str">
        <f t="shared" si="21"/>
        <v/>
      </c>
      <c r="R558" s="27" t="str">
        <f t="shared" si="22"/>
        <v/>
      </c>
      <c r="S558" s="27" t="str">
        <f>IF(O558="","",O558*(1-'Core List'!$Q$525))</f>
        <v/>
      </c>
    </row>
    <row r="559" spans="1:19" x14ac:dyDescent="0.3">
      <c r="A559" s="127" t="s">
        <v>8</v>
      </c>
      <c r="B559" s="128" t="s">
        <v>2303</v>
      </c>
      <c r="C559" s="127" t="s">
        <v>2304</v>
      </c>
      <c r="D559" s="127" t="s">
        <v>2305</v>
      </c>
      <c r="E559" s="127" t="s">
        <v>2305</v>
      </c>
      <c r="F559" s="128">
        <v>1</v>
      </c>
      <c r="G559" s="128" t="s">
        <v>943</v>
      </c>
      <c r="H559" s="128" t="s">
        <v>1105</v>
      </c>
      <c r="I559" s="130">
        <v>43957</v>
      </c>
      <c r="J559" s="129"/>
      <c r="K559" s="128" t="s">
        <v>1218</v>
      </c>
      <c r="L559" s="128" t="s">
        <v>8</v>
      </c>
      <c r="M559" s="128" t="s">
        <v>8</v>
      </c>
      <c r="N559" s="131">
        <v>24.99</v>
      </c>
      <c r="O559" s="126" t="str">
        <f t="shared" si="21"/>
        <v/>
      </c>
      <c r="R559" s="27" t="str">
        <f t="shared" si="22"/>
        <v/>
      </c>
      <c r="S559" s="27" t="str">
        <f>IF(O559="","",O559*(1-'Core List'!$Q$525))</f>
        <v/>
      </c>
    </row>
    <row r="560" spans="1:19" x14ac:dyDescent="0.3">
      <c r="A560" s="127" t="s">
        <v>8</v>
      </c>
      <c r="B560" s="128" t="s">
        <v>2306</v>
      </c>
      <c r="C560" s="127" t="s">
        <v>1220</v>
      </c>
      <c r="D560" s="127" t="s">
        <v>2216</v>
      </c>
      <c r="E560" s="127" t="s">
        <v>8</v>
      </c>
      <c r="F560" s="129"/>
      <c r="G560" s="128" t="s">
        <v>1327</v>
      </c>
      <c r="H560" s="128" t="s">
        <v>1316</v>
      </c>
      <c r="I560" s="130">
        <v>43932</v>
      </c>
      <c r="J560" s="129"/>
      <c r="K560" s="128" t="s">
        <v>1222</v>
      </c>
      <c r="L560" s="128" t="s">
        <v>8</v>
      </c>
      <c r="M560" s="128" t="s">
        <v>8</v>
      </c>
      <c r="N560" s="131">
        <v>12.99</v>
      </c>
      <c r="O560" s="126" t="str">
        <f t="shared" si="21"/>
        <v/>
      </c>
      <c r="R560" s="27" t="str">
        <f t="shared" si="22"/>
        <v/>
      </c>
      <c r="S560" s="27" t="str">
        <f>IF(O560="","",O560*(1-'Core List'!$Q$525))</f>
        <v/>
      </c>
    </row>
    <row r="561" spans="1:19" x14ac:dyDescent="0.3">
      <c r="A561" s="127" t="s">
        <v>8</v>
      </c>
      <c r="B561" s="128" t="s">
        <v>2307</v>
      </c>
      <c r="C561" s="127" t="s">
        <v>1121</v>
      </c>
      <c r="D561" s="127" t="s">
        <v>2308</v>
      </c>
      <c r="E561" s="127" t="s">
        <v>2309</v>
      </c>
      <c r="F561" s="129"/>
      <c r="G561" s="128" t="s">
        <v>943</v>
      </c>
      <c r="H561" s="128" t="s">
        <v>1989</v>
      </c>
      <c r="I561" s="130">
        <v>42753</v>
      </c>
      <c r="J561" s="129"/>
      <c r="K561" s="128" t="s">
        <v>1939</v>
      </c>
      <c r="L561" s="128" t="s">
        <v>8</v>
      </c>
      <c r="M561" s="128" t="s">
        <v>8</v>
      </c>
      <c r="N561" s="131">
        <v>30.99</v>
      </c>
      <c r="O561" s="126" t="str">
        <f t="shared" si="21"/>
        <v/>
      </c>
      <c r="R561" s="27" t="str">
        <f t="shared" si="22"/>
        <v/>
      </c>
      <c r="S561" s="27" t="str">
        <f>IF(O561="","",O561*(1-'Core List'!$Q$525))</f>
        <v/>
      </c>
    </row>
    <row r="562" spans="1:19" x14ac:dyDescent="0.3">
      <c r="A562" s="127" t="s">
        <v>8</v>
      </c>
      <c r="B562" s="128" t="s">
        <v>2310</v>
      </c>
      <c r="C562" s="127" t="s">
        <v>1121</v>
      </c>
      <c r="D562" s="127" t="s">
        <v>2311</v>
      </c>
      <c r="E562" s="127" t="s">
        <v>2309</v>
      </c>
      <c r="F562" s="129"/>
      <c r="G562" s="128" t="s">
        <v>943</v>
      </c>
      <c r="H562" s="128" t="s">
        <v>1989</v>
      </c>
      <c r="I562" s="130">
        <v>43089</v>
      </c>
      <c r="J562" s="129"/>
      <c r="K562" s="128" t="s">
        <v>1939</v>
      </c>
      <c r="L562" s="128" t="s">
        <v>8</v>
      </c>
      <c r="M562" s="128" t="s">
        <v>8</v>
      </c>
      <c r="N562" s="131">
        <v>31.99</v>
      </c>
      <c r="O562" s="126" t="str">
        <f t="shared" si="21"/>
        <v/>
      </c>
      <c r="R562" s="27" t="str">
        <f t="shared" si="22"/>
        <v/>
      </c>
      <c r="S562" s="27" t="str">
        <f>IF(O562="","",O562*(1-'Core List'!$Q$525))</f>
        <v/>
      </c>
    </row>
    <row r="563" spans="1:19" x14ac:dyDescent="0.3">
      <c r="A563" s="127" t="s">
        <v>8</v>
      </c>
      <c r="B563" s="128" t="s">
        <v>2312</v>
      </c>
      <c r="C563" s="127" t="s">
        <v>1121</v>
      </c>
      <c r="D563" s="127" t="s">
        <v>2313</v>
      </c>
      <c r="E563" s="127" t="s">
        <v>2309</v>
      </c>
      <c r="F563" s="128">
        <v>3</v>
      </c>
      <c r="G563" s="128" t="s">
        <v>943</v>
      </c>
      <c r="H563" s="128" t="s">
        <v>1989</v>
      </c>
      <c r="I563" s="130">
        <v>43502</v>
      </c>
      <c r="J563" s="129"/>
      <c r="K563" s="128" t="s">
        <v>1939</v>
      </c>
      <c r="L563" s="128" t="s">
        <v>8</v>
      </c>
      <c r="M563" s="128" t="s">
        <v>8</v>
      </c>
      <c r="N563" s="131">
        <v>31.99</v>
      </c>
      <c r="O563" s="126" t="str">
        <f t="shared" si="21"/>
        <v/>
      </c>
      <c r="R563" s="27" t="str">
        <f t="shared" si="22"/>
        <v/>
      </c>
      <c r="S563" s="27" t="str">
        <f>IF(O563="","",O563*(1-'Core List'!$Q$525))</f>
        <v/>
      </c>
    </row>
    <row r="564" spans="1:19" x14ac:dyDescent="0.3">
      <c r="A564" s="127" t="s">
        <v>8</v>
      </c>
      <c r="B564" s="128" t="s">
        <v>2314</v>
      </c>
      <c r="C564" s="127" t="s">
        <v>2315</v>
      </c>
      <c r="D564" s="127" t="s">
        <v>2316</v>
      </c>
      <c r="E564" s="127" t="s">
        <v>8</v>
      </c>
      <c r="F564" s="129"/>
      <c r="G564" s="128" t="s">
        <v>943</v>
      </c>
      <c r="H564" s="128" t="s">
        <v>1080</v>
      </c>
      <c r="I564" s="130">
        <v>43362</v>
      </c>
      <c r="J564" s="129"/>
      <c r="K564" s="128" t="s">
        <v>1939</v>
      </c>
      <c r="L564" s="128" t="s">
        <v>8</v>
      </c>
      <c r="M564" s="128" t="s">
        <v>8</v>
      </c>
      <c r="N564" s="131">
        <v>31.99</v>
      </c>
      <c r="O564" s="126" t="str">
        <f t="shared" si="21"/>
        <v/>
      </c>
      <c r="R564" s="27" t="str">
        <f t="shared" si="22"/>
        <v/>
      </c>
      <c r="S564" s="27" t="str">
        <f>IF(O564="","",O564*(1-'Core List'!$Q$525))</f>
        <v/>
      </c>
    </row>
    <row r="565" spans="1:19" x14ac:dyDescent="0.3">
      <c r="A565" s="127" t="s">
        <v>8</v>
      </c>
      <c r="B565" s="128" t="s">
        <v>2317</v>
      </c>
      <c r="C565" s="127" t="s">
        <v>2318</v>
      </c>
      <c r="D565" s="127" t="s">
        <v>2319</v>
      </c>
      <c r="E565" s="127" t="s">
        <v>8</v>
      </c>
      <c r="F565" s="129"/>
      <c r="G565" s="128" t="s">
        <v>943</v>
      </c>
      <c r="H565" s="128" t="s">
        <v>1552</v>
      </c>
      <c r="I565" s="130">
        <v>43222</v>
      </c>
      <c r="J565" s="129"/>
      <c r="K565" s="128" t="s">
        <v>1939</v>
      </c>
      <c r="L565" s="128" t="s">
        <v>8</v>
      </c>
      <c r="M565" s="128" t="s">
        <v>8</v>
      </c>
      <c r="N565" s="131">
        <v>24.99</v>
      </c>
      <c r="O565" s="126" t="str">
        <f t="shared" si="21"/>
        <v/>
      </c>
      <c r="R565" s="27" t="str">
        <f t="shared" si="22"/>
        <v/>
      </c>
      <c r="S565" s="27" t="str">
        <f>IF(O565="","",O565*(1-'Core List'!$Q$525))</f>
        <v/>
      </c>
    </row>
    <row r="566" spans="1:19" x14ac:dyDescent="0.3">
      <c r="A566" s="127" t="s">
        <v>8</v>
      </c>
      <c r="B566" s="128" t="s">
        <v>2320</v>
      </c>
      <c r="C566" s="127" t="s">
        <v>2321</v>
      </c>
      <c r="D566" s="127" t="s">
        <v>2322</v>
      </c>
      <c r="E566" s="127" t="s">
        <v>8</v>
      </c>
      <c r="F566" s="129"/>
      <c r="G566" s="128" t="s">
        <v>943</v>
      </c>
      <c r="H566" s="128" t="s">
        <v>1552</v>
      </c>
      <c r="I566" s="130">
        <v>42802</v>
      </c>
      <c r="J566" s="129"/>
      <c r="K566" s="128" t="s">
        <v>1939</v>
      </c>
      <c r="L566" s="128" t="s">
        <v>8</v>
      </c>
      <c r="M566" s="128" t="s">
        <v>8</v>
      </c>
      <c r="N566" s="131">
        <v>36.99</v>
      </c>
      <c r="O566" s="126" t="str">
        <f t="shared" si="21"/>
        <v/>
      </c>
      <c r="R566" s="27" t="str">
        <f t="shared" si="22"/>
        <v/>
      </c>
      <c r="S566" s="27" t="str">
        <f>IF(O566="","",O566*(1-'Core List'!$Q$525))</f>
        <v/>
      </c>
    </row>
    <row r="567" spans="1:19" x14ac:dyDescent="0.3">
      <c r="A567" s="127" t="s">
        <v>8</v>
      </c>
      <c r="B567" s="128" t="s">
        <v>2323</v>
      </c>
      <c r="C567" s="127" t="s">
        <v>2324</v>
      </c>
      <c r="D567" s="127" t="s">
        <v>2325</v>
      </c>
      <c r="E567" s="127" t="s">
        <v>8</v>
      </c>
      <c r="F567" s="129"/>
      <c r="G567" s="128" t="s">
        <v>1327</v>
      </c>
      <c r="H567" s="128" t="s">
        <v>1080</v>
      </c>
      <c r="I567" s="130">
        <v>40254</v>
      </c>
      <c r="J567" s="129"/>
      <c r="K567" s="128" t="s">
        <v>1939</v>
      </c>
      <c r="L567" s="128" t="s">
        <v>8</v>
      </c>
      <c r="M567" s="128" t="s">
        <v>8</v>
      </c>
      <c r="N567" s="131">
        <v>13.99</v>
      </c>
      <c r="O567" s="126" t="str">
        <f t="shared" si="21"/>
        <v/>
      </c>
      <c r="R567" s="27" t="str">
        <f t="shared" si="22"/>
        <v/>
      </c>
      <c r="S567" s="27" t="str">
        <f>IF(O567="","",O567*(1-'Core List'!$Q$525))</f>
        <v/>
      </c>
    </row>
    <row r="568" spans="1:19" x14ac:dyDescent="0.3">
      <c r="A568" s="127" t="s">
        <v>8</v>
      </c>
      <c r="B568" s="128" t="s">
        <v>2326</v>
      </c>
      <c r="C568" s="127" t="s">
        <v>2327</v>
      </c>
      <c r="D568" s="127" t="s">
        <v>2328</v>
      </c>
      <c r="E568" s="127" t="s">
        <v>8</v>
      </c>
      <c r="F568" s="129"/>
      <c r="G568" s="128" t="s">
        <v>943</v>
      </c>
      <c r="H568" s="128" t="s">
        <v>1552</v>
      </c>
      <c r="I568" s="130">
        <v>42984</v>
      </c>
      <c r="J568" s="129"/>
      <c r="K568" s="128" t="s">
        <v>1939</v>
      </c>
      <c r="L568" s="128" t="s">
        <v>8</v>
      </c>
      <c r="M568" s="128" t="s">
        <v>8</v>
      </c>
      <c r="N568" s="131">
        <v>35.99</v>
      </c>
      <c r="O568" s="126" t="str">
        <f t="shared" si="21"/>
        <v/>
      </c>
      <c r="R568" s="27" t="str">
        <f t="shared" si="22"/>
        <v/>
      </c>
      <c r="S568" s="27" t="str">
        <f>IF(O568="","",O568*(1-'Core List'!$Q$525))</f>
        <v/>
      </c>
    </row>
    <row r="569" spans="1:19" x14ac:dyDescent="0.3">
      <c r="A569" s="127" t="s">
        <v>8</v>
      </c>
      <c r="B569" s="128" t="s">
        <v>2329</v>
      </c>
      <c r="C569" s="127" t="s">
        <v>2330</v>
      </c>
      <c r="D569" s="127" t="s">
        <v>2331</v>
      </c>
      <c r="E569" s="127" t="s">
        <v>8</v>
      </c>
      <c r="F569" s="129"/>
      <c r="G569" s="128" t="s">
        <v>1327</v>
      </c>
      <c r="H569" s="128" t="s">
        <v>2332</v>
      </c>
      <c r="I569" s="130">
        <v>40436</v>
      </c>
      <c r="J569" s="129"/>
      <c r="K569" s="128" t="s">
        <v>1939</v>
      </c>
      <c r="L569" s="128" t="s">
        <v>8</v>
      </c>
      <c r="M569" s="128" t="s">
        <v>8</v>
      </c>
      <c r="N569" s="131">
        <v>23.99</v>
      </c>
      <c r="O569" s="126" t="str">
        <f t="shared" si="21"/>
        <v/>
      </c>
      <c r="R569" s="27" t="str">
        <f t="shared" si="22"/>
        <v/>
      </c>
      <c r="S569" s="27" t="str">
        <f>IF(O569="","",O569*(1-'Core List'!$Q$525))</f>
        <v/>
      </c>
    </row>
    <row r="570" spans="1:19" x14ac:dyDescent="0.3">
      <c r="A570" s="127" t="s">
        <v>8</v>
      </c>
      <c r="B570" s="128" t="s">
        <v>2333</v>
      </c>
      <c r="C570" s="127" t="s">
        <v>2334</v>
      </c>
      <c r="D570" s="127" t="s">
        <v>2335</v>
      </c>
      <c r="E570" s="127" t="s">
        <v>8</v>
      </c>
      <c r="F570" s="129"/>
      <c r="G570" s="128" t="s">
        <v>943</v>
      </c>
      <c r="H570" s="128" t="s">
        <v>1558</v>
      </c>
      <c r="I570" s="130">
        <v>43481</v>
      </c>
      <c r="J570" s="129"/>
      <c r="K570" s="128" t="s">
        <v>1939</v>
      </c>
      <c r="L570" s="128" t="s">
        <v>8</v>
      </c>
      <c r="M570" s="128" t="s">
        <v>8</v>
      </c>
      <c r="N570" s="131">
        <v>31.99</v>
      </c>
      <c r="O570" s="126" t="str">
        <f t="shared" si="21"/>
        <v/>
      </c>
      <c r="R570" s="27" t="str">
        <f t="shared" si="22"/>
        <v/>
      </c>
      <c r="S570" s="27" t="str">
        <f>IF(O570="","",O570*(1-'Core List'!$Q$525))</f>
        <v/>
      </c>
    </row>
    <row r="571" spans="1:19" x14ac:dyDescent="0.3">
      <c r="A571" s="127"/>
      <c r="B571" s="128" t="s">
        <v>2336</v>
      </c>
      <c r="C571" s="127" t="s">
        <v>2337</v>
      </c>
      <c r="D571" s="127" t="s">
        <v>2338</v>
      </c>
      <c r="E571" s="127" t="s">
        <v>8</v>
      </c>
      <c r="F571" s="129"/>
      <c r="G571" s="128" t="s">
        <v>1327</v>
      </c>
      <c r="H571" s="128" t="s">
        <v>1552</v>
      </c>
      <c r="I571" s="130">
        <v>40156</v>
      </c>
      <c r="J571" s="129"/>
      <c r="K571" s="128" t="s">
        <v>1939</v>
      </c>
      <c r="L571" s="128" t="s">
        <v>8</v>
      </c>
      <c r="M571" s="128" t="s">
        <v>8</v>
      </c>
      <c r="N571" s="131">
        <v>13.99</v>
      </c>
      <c r="O571" s="126" t="str">
        <f t="shared" si="21"/>
        <v/>
      </c>
      <c r="R571" s="27" t="str">
        <f t="shared" si="22"/>
        <v/>
      </c>
      <c r="S571" s="27" t="str">
        <f>IF(O571="","",O571*(1-'Core List'!$Q$525))</f>
        <v/>
      </c>
    </row>
    <row r="572" spans="1:19" x14ac:dyDescent="0.3">
      <c r="A572" s="127"/>
      <c r="B572" s="128" t="s">
        <v>2339</v>
      </c>
      <c r="C572" s="127" t="s">
        <v>2340</v>
      </c>
      <c r="D572" s="127" t="s">
        <v>2341</v>
      </c>
      <c r="E572" s="127" t="s">
        <v>8</v>
      </c>
      <c r="F572" s="129"/>
      <c r="G572" s="128" t="s">
        <v>1327</v>
      </c>
      <c r="H572" s="128" t="s">
        <v>1552</v>
      </c>
      <c r="I572" s="130">
        <v>38097</v>
      </c>
      <c r="J572" s="128">
        <v>890</v>
      </c>
      <c r="K572" s="128" t="s">
        <v>1939</v>
      </c>
      <c r="L572" s="128" t="s">
        <v>8</v>
      </c>
      <c r="M572" s="128" t="s">
        <v>8</v>
      </c>
      <c r="N572" s="131">
        <v>13.95</v>
      </c>
      <c r="O572" s="126" t="str">
        <f t="shared" si="21"/>
        <v/>
      </c>
      <c r="R572" s="27" t="str">
        <f t="shared" si="22"/>
        <v/>
      </c>
      <c r="S572" s="27" t="str">
        <f>IF(O572="","",O572*(1-'Core List'!$Q$525))</f>
        <v/>
      </c>
    </row>
    <row r="573" spans="1:19" x14ac:dyDescent="0.3">
      <c r="A573" s="127"/>
      <c r="B573" s="128" t="s">
        <v>2342</v>
      </c>
      <c r="C573" s="127" t="s">
        <v>2343</v>
      </c>
      <c r="D573" s="127" t="s">
        <v>2344</v>
      </c>
      <c r="E573" s="127" t="s">
        <v>8</v>
      </c>
      <c r="F573" s="129"/>
      <c r="G573" s="128" t="s">
        <v>943</v>
      </c>
      <c r="H573" s="128" t="s">
        <v>1558</v>
      </c>
      <c r="I573" s="130">
        <v>43208</v>
      </c>
      <c r="J573" s="129"/>
      <c r="K573" s="128" t="s">
        <v>1939</v>
      </c>
      <c r="L573" s="128" t="s">
        <v>8</v>
      </c>
      <c r="M573" s="128" t="s">
        <v>8</v>
      </c>
      <c r="N573" s="131">
        <v>31.99</v>
      </c>
      <c r="O573" s="126" t="str">
        <f t="shared" si="21"/>
        <v/>
      </c>
      <c r="R573" s="27" t="str">
        <f t="shared" si="22"/>
        <v/>
      </c>
      <c r="S573" s="27" t="str">
        <f>IF(O573="","",O573*(1-'Core List'!$Q$525))</f>
        <v/>
      </c>
    </row>
    <row r="574" spans="1:19" x14ac:dyDescent="0.3">
      <c r="A574" s="127"/>
      <c r="B574" s="128" t="s">
        <v>2345</v>
      </c>
      <c r="C574" s="127" t="s">
        <v>2346</v>
      </c>
      <c r="D574" s="127" t="s">
        <v>2347</v>
      </c>
      <c r="E574" s="127" t="s">
        <v>8</v>
      </c>
      <c r="F574" s="129"/>
      <c r="G574" s="128" t="s">
        <v>943</v>
      </c>
      <c r="H574" s="128" t="s">
        <v>1552</v>
      </c>
      <c r="I574" s="130">
        <v>42774</v>
      </c>
      <c r="J574" s="129"/>
      <c r="K574" s="128" t="s">
        <v>1939</v>
      </c>
      <c r="L574" s="128" t="s">
        <v>8</v>
      </c>
      <c r="M574" s="128" t="s">
        <v>8</v>
      </c>
      <c r="N574" s="131">
        <v>28.99</v>
      </c>
      <c r="O574" s="126" t="str">
        <f t="shared" si="21"/>
        <v/>
      </c>
      <c r="R574" s="27" t="str">
        <f t="shared" si="22"/>
        <v/>
      </c>
      <c r="S574" s="27" t="str">
        <f>IF(O574="","",O574*(1-'Core List'!$Q$525))</f>
        <v/>
      </c>
    </row>
    <row r="575" spans="1:19" x14ac:dyDescent="0.3">
      <c r="A575" s="127"/>
      <c r="B575" s="128" t="s">
        <v>2348</v>
      </c>
      <c r="C575" s="127" t="s">
        <v>2349</v>
      </c>
      <c r="D575" s="127" t="s">
        <v>2350</v>
      </c>
      <c r="E575" s="127" t="s">
        <v>8</v>
      </c>
      <c r="F575" s="129"/>
      <c r="G575" s="128" t="s">
        <v>943</v>
      </c>
      <c r="H575" s="128" t="s">
        <v>1552</v>
      </c>
      <c r="I575" s="130">
        <v>43348</v>
      </c>
      <c r="J575" s="129"/>
      <c r="K575" s="128" t="s">
        <v>1939</v>
      </c>
      <c r="L575" s="128" t="s">
        <v>8</v>
      </c>
      <c r="M575" s="128" t="s">
        <v>8</v>
      </c>
      <c r="N575" s="131">
        <v>31.99</v>
      </c>
      <c r="O575" s="126" t="str">
        <f t="shared" si="21"/>
        <v/>
      </c>
      <c r="R575" s="27" t="str">
        <f t="shared" si="22"/>
        <v/>
      </c>
      <c r="S575" s="27" t="str">
        <f>IF(O575="","",O575*(1-'Core List'!$Q$525))</f>
        <v/>
      </c>
    </row>
    <row r="576" spans="1:19" x14ac:dyDescent="0.3">
      <c r="A576" s="127"/>
      <c r="B576" s="128" t="s">
        <v>2351</v>
      </c>
      <c r="C576" s="127" t="s">
        <v>2352</v>
      </c>
      <c r="D576" s="127" t="s">
        <v>2353</v>
      </c>
      <c r="E576" s="127" t="s">
        <v>8</v>
      </c>
      <c r="F576" s="129"/>
      <c r="G576" s="128" t="s">
        <v>943</v>
      </c>
      <c r="H576" s="128" t="s">
        <v>1552</v>
      </c>
      <c r="I576" s="130">
        <v>43376</v>
      </c>
      <c r="J576" s="129"/>
      <c r="K576" s="128" t="s">
        <v>1939</v>
      </c>
      <c r="L576" s="128" t="s">
        <v>8</v>
      </c>
      <c r="M576" s="128" t="s">
        <v>8</v>
      </c>
      <c r="N576" s="131">
        <v>30.99</v>
      </c>
      <c r="O576" s="126" t="str">
        <f t="shared" si="21"/>
        <v/>
      </c>
      <c r="R576" s="27" t="str">
        <f t="shared" si="22"/>
        <v/>
      </c>
      <c r="S576" s="27" t="str">
        <f>IF(O576="","",O576*(1-'Core List'!$Q$525))</f>
        <v/>
      </c>
    </row>
    <row r="577" spans="1:17" ht="18" x14ac:dyDescent="0.35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7" t="s">
        <v>922</v>
      </c>
      <c r="O577" s="118">
        <f>SUM(O7:O576)</f>
        <v>0</v>
      </c>
    </row>
    <row r="578" spans="1:17" x14ac:dyDescent="0.3">
      <c r="Q578" s="174"/>
    </row>
  </sheetData>
  <mergeCells count="5">
    <mergeCell ref="A1:O1"/>
    <mergeCell ref="A8:O8"/>
    <mergeCell ref="A51:O51"/>
    <mergeCell ref="A93:O93"/>
    <mergeCell ref="A136:O136"/>
  </mergeCells>
  <dataValidations count="1">
    <dataValidation type="whole" allowBlank="1" showInputMessage="1" showErrorMessage="1" sqref="A9:A50 A52:A92 A94:A135 A137:A576" xr:uid="{BC7735C6-E3FA-444B-99C0-FB15594EA772}">
      <formula1>0</formula1>
      <formula2>100</formula2>
    </dataValidation>
  </dataValidations>
  <pageMargins left="0.7" right="0.7" top="0.75" bottom="0.75" header="0.3" footer="0.3"/>
  <pageSetup scale="49" fitToHeight="10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92DFD52F2DB469A690AF4AB86F517" ma:contentTypeVersion="13" ma:contentTypeDescription="Create a new document." ma:contentTypeScope="" ma:versionID="25785f288fe6dc83ed0c4a7762f723bf">
  <xsd:schema xmlns:xsd="http://www.w3.org/2001/XMLSchema" xmlns:xs="http://www.w3.org/2001/XMLSchema" xmlns:p="http://schemas.microsoft.com/office/2006/metadata/properties" xmlns:ns3="e40bd848-9abf-4195-be77-58bf260e8443" xmlns:ns4="bcba6069-b82d-4586-a126-39a38a112fb1" targetNamespace="http://schemas.microsoft.com/office/2006/metadata/properties" ma:root="true" ma:fieldsID="7b80eb75abba01a4fa8b2197218578fe" ns3:_="" ns4:_="">
    <xsd:import namespace="e40bd848-9abf-4195-be77-58bf260e8443"/>
    <xsd:import namespace="bcba6069-b82d-4586-a126-39a38a112f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bd848-9abf-4195-be77-58bf260e8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a6069-b82d-4586-a126-39a38a112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4B8DC-9415-4012-8B79-E1D3F44F3FFD}">
  <ds:schemaRefs>
    <ds:schemaRef ds:uri="http://schemas.microsoft.com/office/2006/documentManagement/types"/>
    <ds:schemaRef ds:uri="http://purl.org/dc/dcmitype/"/>
    <ds:schemaRef ds:uri="http://purl.org/dc/elements/1.1/"/>
    <ds:schemaRef ds:uri="bcba6069-b82d-4586-a126-39a38a112fb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40bd848-9abf-4195-be77-58bf260e844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D75ACC-7A68-4345-8318-4633B399F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CEC7F1-AB2F-4B06-BF45-2E5664CCE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bd848-9abf-4195-be77-58bf260e8443"/>
    <ds:schemaRef ds:uri="bcba6069-b82d-4586-a126-39a38a112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Core List</vt:lpstr>
      <vt:lpstr>Addtl eBooks</vt:lpstr>
      <vt:lpstr>Striving Reader</vt:lpstr>
      <vt:lpstr>'Addtl eBooks'!Print_Area</vt:lpstr>
      <vt:lpstr>'Core List'!Print_Area</vt:lpstr>
      <vt:lpstr>'Striving Reader'!Print_Area</vt:lpstr>
      <vt:lpstr>'Addtl eBooks'!Print_Titles</vt:lpstr>
      <vt:lpstr>'Core List'!Print_Titles</vt:lpstr>
      <vt:lpstr>'Striving Reader'!Print_Titles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Thieke, Geoffrey</dc:creator>
  <cp:lastModifiedBy>Farrar, Allison M</cp:lastModifiedBy>
  <cp:lastPrinted>2020-03-10T14:35:39Z</cp:lastPrinted>
  <dcterms:created xsi:type="dcterms:W3CDTF">2019-10-24T01:24:46Z</dcterms:created>
  <dcterms:modified xsi:type="dcterms:W3CDTF">2020-03-25T11:43:39Z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0x01010095492DFD52F2DB469A690AF4AB86F517</vt:lpwstr>
  </property>
</Properties>
</file>